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0" documentId="8_{96418F47-83D9-48EE-B200-45A8246D8090}" xr6:coauthVersionLast="47" xr6:coauthVersionMax="47" xr10:uidLastSave="{00000000-0000-0000-0000-000000000000}"/>
  <bookViews>
    <workbookView xWindow="-108" yWindow="-108" windowWidth="23256" windowHeight="12456" tabRatio="774" xr2:uid="{00000000-000D-0000-FFFF-FFFF00000000}"/>
  </bookViews>
  <sheets>
    <sheet name="Earning Tracker" sheetId="8" r:id="rId1"/>
    <sheet name="Sheet2" sheetId="6" state="hidden" r:id="rId2"/>
  </sheets>
  <definedNames>
    <definedName name="_xlnm.Print_Area" localSheetId="0">'Earning Tracker'!$A$1:$R$80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8" l="1"/>
  <c r="R77" i="8"/>
  <c r="Q8" i="8"/>
  <c r="R7" i="8"/>
  <c r="R8" i="8" s="1"/>
  <c r="Q7" i="8"/>
  <c r="P7" i="8"/>
  <c r="P8" i="8" s="1"/>
  <c r="M7" i="8"/>
  <c r="N76" i="8"/>
  <c r="N75" i="8"/>
  <c r="N74" i="8"/>
  <c r="N73" i="8"/>
  <c r="N72" i="8"/>
  <c r="N71" i="8"/>
  <c r="N70" i="8"/>
  <c r="N69" i="8"/>
  <c r="N68" i="8"/>
  <c r="N77" i="8" s="1"/>
  <c r="N59" i="8"/>
  <c r="N58" i="8"/>
  <c r="N57" i="8"/>
  <c r="N56" i="8"/>
  <c r="N55" i="8"/>
  <c r="N54" i="8"/>
  <c r="N53" i="8"/>
  <c r="N52" i="8"/>
  <c r="N51" i="8"/>
  <c r="N60" i="8" s="1"/>
  <c r="N42" i="8"/>
  <c r="N41" i="8"/>
  <c r="N40" i="8"/>
  <c r="N39" i="8"/>
  <c r="N38" i="8"/>
  <c r="N37" i="8"/>
  <c r="N36" i="8"/>
  <c r="N35" i="8"/>
  <c r="N34" i="8"/>
  <c r="N43" i="8" s="1"/>
  <c r="N25" i="8"/>
  <c r="N17" i="8"/>
  <c r="N18" i="8"/>
  <c r="N19" i="8"/>
  <c r="N20" i="8"/>
  <c r="N21" i="8"/>
  <c r="N22" i="8"/>
  <c r="N23" i="8"/>
  <c r="N24" i="8"/>
  <c r="N16" i="8"/>
  <c r="M77" i="8"/>
  <c r="L77" i="8"/>
  <c r="Q75" i="8" s="1"/>
  <c r="K77" i="8"/>
  <c r="P75" i="8" s="1"/>
  <c r="D77" i="8"/>
  <c r="G76" i="8"/>
  <c r="F76" i="8"/>
  <c r="E76" i="8"/>
  <c r="R75" i="8"/>
  <c r="G75" i="8"/>
  <c r="F75" i="8"/>
  <c r="E75" i="8"/>
  <c r="G74" i="8"/>
  <c r="F74" i="8"/>
  <c r="E74" i="8"/>
  <c r="G73" i="8"/>
  <c r="F73" i="8"/>
  <c r="E73" i="8"/>
  <c r="G72" i="8"/>
  <c r="F72" i="8"/>
  <c r="E72" i="8"/>
  <c r="G71" i="8"/>
  <c r="F71" i="8"/>
  <c r="E71" i="8"/>
  <c r="G70" i="8"/>
  <c r="F70" i="8"/>
  <c r="E70" i="8"/>
  <c r="G69" i="8"/>
  <c r="F69" i="8"/>
  <c r="E69" i="8"/>
  <c r="G68" i="8"/>
  <c r="F68" i="8"/>
  <c r="E68" i="8"/>
  <c r="M60" i="8"/>
  <c r="R58" i="8" s="1"/>
  <c r="L60" i="8"/>
  <c r="Q58" i="8" s="1"/>
  <c r="K60" i="8"/>
  <c r="P58" i="8" s="1"/>
  <c r="D60" i="8"/>
  <c r="G59" i="8"/>
  <c r="F59" i="8"/>
  <c r="E59" i="8"/>
  <c r="G58" i="8"/>
  <c r="F58" i="8"/>
  <c r="E58" i="8"/>
  <c r="G57" i="8"/>
  <c r="F57" i="8"/>
  <c r="E57" i="8"/>
  <c r="G56" i="8"/>
  <c r="F56" i="8"/>
  <c r="E56" i="8"/>
  <c r="G55" i="8"/>
  <c r="F55" i="8"/>
  <c r="E55" i="8"/>
  <c r="G54" i="8"/>
  <c r="F54" i="8"/>
  <c r="E54" i="8"/>
  <c r="G53" i="8"/>
  <c r="F53" i="8"/>
  <c r="E53" i="8"/>
  <c r="G52" i="8"/>
  <c r="F52" i="8"/>
  <c r="E52" i="8"/>
  <c r="G51" i="8"/>
  <c r="F51" i="8"/>
  <c r="E51" i="8"/>
  <c r="I35" i="8"/>
  <c r="I53" i="8" s="1"/>
  <c r="I36" i="8"/>
  <c r="I34" i="8"/>
  <c r="I51" i="8" s="1"/>
  <c r="B35" i="8"/>
  <c r="B52" i="8" s="1"/>
  <c r="B69" i="8" s="1"/>
  <c r="B36" i="8"/>
  <c r="B53" i="8" s="1"/>
  <c r="B70" i="8" s="1"/>
  <c r="B37" i="8"/>
  <c r="B54" i="8" s="1"/>
  <c r="B71" i="8" s="1"/>
  <c r="B38" i="8"/>
  <c r="B55" i="8" s="1"/>
  <c r="B72" i="8" s="1"/>
  <c r="B34" i="8"/>
  <c r="B51" i="8" s="1"/>
  <c r="B68" i="8" s="1"/>
  <c r="M43" i="8"/>
  <c r="R41" i="8" s="1"/>
  <c r="L43" i="8"/>
  <c r="Q41" i="8" s="1"/>
  <c r="K43" i="8"/>
  <c r="P41" i="8" s="1"/>
  <c r="D43" i="8"/>
  <c r="G42" i="8"/>
  <c r="F42" i="8"/>
  <c r="E42" i="8"/>
  <c r="G41" i="8"/>
  <c r="F41" i="8"/>
  <c r="E41" i="8"/>
  <c r="G40" i="8"/>
  <c r="F40" i="8"/>
  <c r="E40" i="8"/>
  <c r="G39" i="8"/>
  <c r="F39" i="8"/>
  <c r="E39" i="8"/>
  <c r="G38" i="8"/>
  <c r="F38" i="8"/>
  <c r="E38" i="8"/>
  <c r="G37" i="8"/>
  <c r="F37" i="8"/>
  <c r="E37" i="8"/>
  <c r="G36" i="8"/>
  <c r="F36" i="8"/>
  <c r="E36" i="8"/>
  <c r="G35" i="8"/>
  <c r="F35" i="8"/>
  <c r="E35" i="8"/>
  <c r="G34" i="8"/>
  <c r="F34" i="8"/>
  <c r="E34" i="8"/>
  <c r="M25" i="8"/>
  <c r="R22" i="8" s="1"/>
  <c r="L25" i="8"/>
  <c r="Q22" i="8" s="1"/>
  <c r="K25" i="8"/>
  <c r="P22" i="8" s="1"/>
  <c r="D25" i="8"/>
  <c r="G24" i="8"/>
  <c r="F24" i="8"/>
  <c r="E24" i="8"/>
  <c r="G23" i="8"/>
  <c r="F23" i="8"/>
  <c r="E23" i="8"/>
  <c r="G22" i="8"/>
  <c r="F22" i="8"/>
  <c r="E22" i="8"/>
  <c r="G21" i="8"/>
  <c r="F21" i="8"/>
  <c r="E21" i="8"/>
  <c r="G20" i="8"/>
  <c r="F20" i="8"/>
  <c r="E20" i="8"/>
  <c r="G19" i="8"/>
  <c r="F19" i="8"/>
  <c r="E19" i="8"/>
  <c r="G18" i="8"/>
  <c r="F18" i="8"/>
  <c r="E18" i="8"/>
  <c r="G17" i="8"/>
  <c r="F17" i="8"/>
  <c r="E17" i="8"/>
  <c r="G16" i="8"/>
  <c r="F16" i="8"/>
  <c r="E16" i="8"/>
  <c r="J7" i="8" l="1"/>
  <c r="K7" i="8"/>
  <c r="L7" i="8"/>
  <c r="I52" i="8"/>
  <c r="E77" i="8"/>
  <c r="P71" i="8" s="1"/>
  <c r="G77" i="8"/>
  <c r="R71" i="8" s="1"/>
  <c r="F77" i="8"/>
  <c r="Q71" i="8" s="1"/>
  <c r="F60" i="8"/>
  <c r="Q54" i="8" s="1"/>
  <c r="G60" i="8"/>
  <c r="R54" i="8" s="1"/>
  <c r="E60" i="8"/>
  <c r="P54" i="8" s="1"/>
  <c r="F43" i="8"/>
  <c r="Q37" i="8" s="1"/>
  <c r="E43" i="8"/>
  <c r="P37" i="8" s="1"/>
  <c r="G43" i="8"/>
  <c r="R37" i="8" s="1"/>
  <c r="E25" i="8"/>
  <c r="G25" i="8"/>
  <c r="F25" i="8"/>
  <c r="Q18" i="8" l="1"/>
  <c r="D7" i="8"/>
  <c r="P18" i="8"/>
  <c r="P25" i="8" s="1"/>
  <c r="P33" i="8" s="1"/>
  <c r="P43" i="8" s="1"/>
  <c r="P50" i="8" s="1"/>
  <c r="P60" i="8" s="1"/>
  <c r="P67" i="8" s="1"/>
  <c r="P77" i="8" s="1"/>
  <c r="C7" i="8"/>
  <c r="F7" i="8" s="1"/>
  <c r="F8" i="8" s="1"/>
  <c r="R18" i="8"/>
  <c r="E7" i="8"/>
  <c r="R25" i="8"/>
  <c r="R33" i="8" s="1"/>
  <c r="R43" i="8" s="1"/>
  <c r="R50" i="8" s="1"/>
  <c r="R60" i="8" s="1"/>
  <c r="R67" i="8" s="1"/>
  <c r="Q25" i="8"/>
  <c r="Q33" i="8" s="1"/>
  <c r="Q43" i="8" s="1"/>
  <c r="Q50" i="8" s="1"/>
  <c r="Q60" i="8" s="1"/>
  <c r="Q67" i="8" s="1"/>
  <c r="Q77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Christopher Merto</author>
  </authors>
  <commentList>
    <comment ref="E14" authorId="0" shapeId="0" xr:uid="{7ED4676E-9EDA-4E01-BBE1-2B2675F3B213}">
      <text>
        <r>
          <rPr>
            <b/>
            <sz val="9"/>
            <color indexed="81"/>
            <rFont val="Aptos"/>
            <family val="2"/>
          </rPr>
          <t xml:space="preserve">Divide earnings into 3 buckets. </t>
        </r>
        <r>
          <rPr>
            <sz val="9"/>
            <color indexed="81"/>
            <rFont val="Aptos"/>
            <family val="2"/>
          </rPr>
          <t>Change percentages based on preference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P18" authorId="0" shapeId="0" xr:uid="{2C2145CE-5BA3-46F9-9A0A-6BE89F9D7FD8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P22" authorId="0" shapeId="0" xr:uid="{B776FF84-563C-41D4-97A8-7BD8B2845353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P37" authorId="0" shapeId="0" xr:uid="{B6630F98-924D-4256-B565-39B2629A093D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Q37" authorId="0" shapeId="0" xr:uid="{C801D575-5501-4645-80D9-894AF36F609D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R37" authorId="0" shapeId="0" xr:uid="{5BBE2989-13AF-4A64-8656-591D8F2D52FB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P41" authorId="0" shapeId="0" xr:uid="{02EDD186-917B-4CF8-9A35-2732222A7AC5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Q41" authorId="0" shapeId="0" xr:uid="{EE5E7E0F-D49C-4151-B985-08FF0CED13C8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R41" authorId="0" shapeId="0" xr:uid="{A3430C9C-A132-442F-AD4E-C14DA90C84C2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P54" authorId="0" shapeId="0" xr:uid="{FA759918-4E89-4538-AF9E-8DFA6C800825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Q54" authorId="0" shapeId="0" xr:uid="{8FD3B07B-2DA9-42E7-9393-8E5711CCA96C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R54" authorId="0" shapeId="0" xr:uid="{6A4BCD61-DB93-4DCB-99FD-F42783878948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P58" authorId="0" shapeId="0" xr:uid="{9C1404E3-3EEC-4B94-ACFE-B45E1ADDABDD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Q58" authorId="0" shapeId="0" xr:uid="{84B288AF-C14C-4B2F-8516-31A30356BD04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R58" authorId="0" shapeId="0" xr:uid="{797A72D8-CB97-45FC-8426-0AD0A9CE4D6B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P71" authorId="0" shapeId="0" xr:uid="{70C843FB-1D27-4FEC-B45F-27E43D9F571E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Q71" authorId="0" shapeId="0" xr:uid="{0E3B5CDF-9CD2-4223-8E4D-B31C5BB0E6AB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R71" authorId="0" shapeId="0" xr:uid="{2F229F9D-40AD-40F9-A323-C120A0D82EAE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Earning Balance row.</t>
        </r>
      </text>
    </comment>
    <comment ref="P75" authorId="0" shapeId="0" xr:uid="{7F8C0D9F-B28F-4DBE-908F-581942AAAFBF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Q75" authorId="0" shapeId="0" xr:uid="{0B650A40-9BA0-4C24-AA0A-E4FBE464C3B2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  <comment ref="R75" authorId="0" shapeId="0" xr:uid="{D728CCBB-01C8-4D6F-8E8D-B80DD8C3AEF0}">
      <text>
        <r>
          <rPr>
            <b/>
            <sz val="9"/>
            <color indexed="81"/>
            <rFont val="Tahoma"/>
            <family val="2"/>
          </rPr>
          <t>Formula:</t>
        </r>
        <r>
          <rPr>
            <sz val="9"/>
            <color indexed="81"/>
            <rFont val="Tahoma"/>
            <family val="2"/>
          </rPr>
          <t xml:space="preserve">
From Total Spend Balance row</t>
        </r>
      </text>
    </comment>
  </commentList>
</comments>
</file>

<file path=xl/sharedStrings.xml><?xml version="1.0" encoding="utf-8"?>
<sst xmlns="http://schemas.openxmlformats.org/spreadsheetml/2006/main" count="177" uniqueCount="71">
  <si>
    <t>Housing</t>
  </si>
  <si>
    <t>Food</t>
  </si>
  <si>
    <t>Date</t>
  </si>
  <si>
    <t>Source</t>
  </si>
  <si>
    <t>Category</t>
  </si>
  <si>
    <t>Transportation</t>
  </si>
  <si>
    <t>Other</t>
  </si>
  <si>
    <t>Entertainment</t>
  </si>
  <si>
    <t>Health</t>
  </si>
  <si>
    <t>Debt</t>
  </si>
  <si>
    <t>Savings</t>
  </si>
  <si>
    <t>Empowering young minds for a financially bright future</t>
  </si>
  <si>
    <t>Insurance</t>
  </si>
  <si>
    <t xml:space="preserve">Utilities </t>
  </si>
  <si>
    <t>To use the template, edit and input yellow highlighted cells</t>
  </si>
  <si>
    <t>Extra Chores</t>
  </si>
  <si>
    <t>EARNING TRACKER</t>
  </si>
  <si>
    <t>Selling Art - Market</t>
  </si>
  <si>
    <t>Fin4Kidz</t>
  </si>
  <si>
    <t>B-Day money</t>
  </si>
  <si>
    <t>Weekly Chores Allowance</t>
  </si>
  <si>
    <t>Total</t>
  </si>
  <si>
    <t>Funzies</t>
  </si>
  <si>
    <t>Save or Invest</t>
  </si>
  <si>
    <t>Donate</t>
  </si>
  <si>
    <t xml:space="preserve">Pet Sitting </t>
  </si>
  <si>
    <t>SPEND TRACKER</t>
  </si>
  <si>
    <t>Expense</t>
  </si>
  <si>
    <t>Canned goods</t>
  </si>
  <si>
    <t>Clothes</t>
  </si>
  <si>
    <t>Video Game</t>
  </si>
  <si>
    <t>WEEK 2 TRACKER</t>
  </si>
  <si>
    <t>WEEK 1 EARNING TOTAL</t>
  </si>
  <si>
    <t>WEEK 1 SPEND TOTAL</t>
  </si>
  <si>
    <t>WEEK 1 EARNING BALANCE</t>
  </si>
  <si>
    <t>WEEK 1 SPEND BALANCE</t>
  </si>
  <si>
    <t>WEEK 1 ENDING BALANCE</t>
  </si>
  <si>
    <t>WEEK 2 EARNING TOTAL</t>
  </si>
  <si>
    <t>WEEK 2 ENDING BALANCE</t>
  </si>
  <si>
    <t>WEEK 2 EARNING BALANCE</t>
  </si>
  <si>
    <t>WEEK 2 SPEND BALANCE</t>
  </si>
  <si>
    <t>school trip deposit</t>
  </si>
  <si>
    <t>Movies</t>
  </si>
  <si>
    <t>Pizza night w/ friends</t>
  </si>
  <si>
    <t>WEEK 2 SPEND TOTAL</t>
  </si>
  <si>
    <t>WEEK 1 TOTALS</t>
  </si>
  <si>
    <t>WEEK 3 TRACKER</t>
  </si>
  <si>
    <t>Yard work</t>
  </si>
  <si>
    <t>WEEK 3 EARNING BALANCE</t>
  </si>
  <si>
    <t>WEEK 3 SPEND BALANCE</t>
  </si>
  <si>
    <t>scarf donation</t>
  </si>
  <si>
    <t xml:space="preserve">video game </t>
  </si>
  <si>
    <t>rock climbing</t>
  </si>
  <si>
    <t>WEEK 3 ENDING BALANCE</t>
  </si>
  <si>
    <t>WEEK 3 EARNING TOTAL</t>
  </si>
  <si>
    <t>WEEK 4 TRACKER</t>
  </si>
  <si>
    <t>WEEK 4 EARNING TOTAL</t>
  </si>
  <si>
    <t>WEEK 4 SPEND TOTAL</t>
  </si>
  <si>
    <t>WEEK 3 SPEND TOTAL</t>
  </si>
  <si>
    <t>WEEK 4 EARNING BALANCE</t>
  </si>
  <si>
    <t>WEEK 4 SPEND BALANCE</t>
  </si>
  <si>
    <t>candy donation</t>
  </si>
  <si>
    <t>halloween costume</t>
  </si>
  <si>
    <t>halloween party</t>
  </si>
  <si>
    <t>WEEK 4 ENDING BALANCE</t>
  </si>
  <si>
    <t>TOTAL MONTHLY EARNINGS</t>
  </si>
  <si>
    <t>TOTAL MONTHLY SPENDING</t>
  </si>
  <si>
    <t>TOTAL MONTHLY ENDING BALANCE</t>
  </si>
  <si>
    <t>TOTAL EARNINGS</t>
  </si>
  <si>
    <t>TOTAL SPENDING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</si>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</sst>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24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70C0"/>
      <name val="Aptos Narrow"/>
      <family val="2"/>
    </font>
    <font>
      <sz val="12"/>
      <color rgb="FF000000"/>
      <name val="Aptos Narrow"/>
      <family val="2"/>
    </font>
    <font>
      <sz val="12"/>
      <color rgb="FF0070C0"/>
      <name val="Aptos Narrow"/>
      <family val="2"/>
    </font>
    <font>
      <sz val="12"/>
      <color theme="1"/>
      <name val="Aptos Narrow"/>
      <family val="2"/>
    </font>
    <font>
      <sz val="12"/>
      <color rgb="FFFF0000"/>
      <name val="Aptos Narrow"/>
      <family val="2"/>
    </font>
    <font>
      <b/>
      <sz val="12"/>
      <color theme="1"/>
      <name val="Aptos Narrow"/>
      <family val="2"/>
    </font>
    <font>
      <b/>
      <sz val="14"/>
      <color rgb="FF0070C0"/>
      <name val="Aptos Narrow"/>
      <family val="2"/>
    </font>
    <font>
      <sz val="14"/>
      <color theme="1"/>
      <name val="Aptos Narrow"/>
      <family val="2"/>
    </font>
    <font>
      <sz val="10"/>
      <color rgb="FF000000"/>
      <name val="Arial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sz val="9"/>
      <color indexed="81"/>
      <name val="Aptos"/>
      <family val="2"/>
    </font>
    <font>
      <b/>
      <sz val="9"/>
      <color indexed="81"/>
      <name val="Tahoma"/>
      <family val="2"/>
    </font>
    <font>
      <b/>
      <sz val="9"/>
      <color indexed="81"/>
      <name val="Aptos"/>
      <family val="2"/>
    </font>
    <font>
      <b/>
      <sz val="12"/>
      <color rgb="FF00B050"/>
      <name val="Aptos Narrow"/>
      <family val="2"/>
    </font>
    <font>
      <sz val="12"/>
      <color rgb="FF00B050"/>
      <name val="Aptos Narrow"/>
      <family val="2"/>
    </font>
    <font>
      <b/>
      <sz val="12"/>
      <color theme="8" tint="-0.249977111117893"/>
      <name val="Aptos Narrow"/>
      <family val="2"/>
    </font>
    <font>
      <sz val="12"/>
      <color theme="8" tint="-0.249977111117893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1">
    <xf numFmtId="0" fontId="0" fillId="0" borderId="0" xfId="0"/>
    <xf numFmtId="0" fontId="3" fillId="0" borderId="3" xfId="0" applyFont="1" applyBorder="1"/>
    <xf numFmtId="0" fontId="4" fillId="0" borderId="3" xfId="0" applyFont="1" applyBorder="1"/>
    <xf numFmtId="0" fontId="3" fillId="0" borderId="0" xfId="0" applyFont="1"/>
    <xf numFmtId="0" fontId="6" fillId="0" borderId="0" xfId="0" applyFont="1"/>
    <xf numFmtId="0" fontId="7" fillId="2" borderId="0" xfId="0" applyFont="1" applyFill="1"/>
    <xf numFmtId="0" fontId="8" fillId="0" borderId="0" xfId="0" applyFont="1"/>
    <xf numFmtId="0" fontId="6" fillId="0" borderId="2" xfId="0" applyFont="1" applyBorder="1"/>
    <xf numFmtId="43" fontId="6" fillId="0" borderId="0" xfId="1" applyFont="1"/>
    <xf numFmtId="43" fontId="6" fillId="0" borderId="2" xfId="1" applyFont="1" applyBorder="1"/>
    <xf numFmtId="43" fontId="6" fillId="0" borderId="0" xfId="1" applyFont="1" applyBorder="1"/>
    <xf numFmtId="0" fontId="9" fillId="0" borderId="0" xfId="0" applyFont="1"/>
    <xf numFmtId="0" fontId="10" fillId="0" borderId="0" xfId="0" applyFont="1"/>
    <xf numFmtId="164" fontId="8" fillId="0" borderId="4" xfId="2" applyNumberFormat="1" applyFont="1" applyBorder="1"/>
    <xf numFmtId="43" fontId="8" fillId="0" borderId="4" xfId="1" applyFont="1" applyBorder="1" applyAlignment="1"/>
    <xf numFmtId="164" fontId="6" fillId="0" borderId="6" xfId="0" applyNumberFormat="1" applyFont="1" applyBorder="1"/>
    <xf numFmtId="0" fontId="4" fillId="0" borderId="6" xfId="0" applyFont="1" applyBorder="1"/>
    <xf numFmtId="9" fontId="6" fillId="2" borderId="1" xfId="3" applyFont="1" applyFill="1" applyBorder="1"/>
    <xf numFmtId="44" fontId="6" fillId="0" borderId="6" xfId="0" applyNumberFormat="1" applyFont="1" applyBorder="1"/>
    <xf numFmtId="43" fontId="6" fillId="0" borderId="6" xfId="1" applyFont="1" applyBorder="1"/>
    <xf numFmtId="43" fontId="4" fillId="0" borderId="6" xfId="1" applyFont="1" applyBorder="1"/>
    <xf numFmtId="43" fontId="6" fillId="3" borderId="0" xfId="1" applyFont="1" applyFill="1"/>
    <xf numFmtId="43" fontId="6" fillId="3" borderId="0" xfId="1" applyFont="1" applyFill="1" applyBorder="1"/>
    <xf numFmtId="0" fontId="8" fillId="0" borderId="2" xfId="0" applyFont="1" applyBorder="1"/>
    <xf numFmtId="164" fontId="6" fillId="0" borderId="1" xfId="0" applyNumberFormat="1" applyFont="1" applyBorder="1"/>
    <xf numFmtId="0" fontId="5" fillId="0" borderId="0" xfId="0" applyFont="1"/>
    <xf numFmtId="44" fontId="6" fillId="0" borderId="0" xfId="0" applyNumberFormat="1" applyFont="1"/>
    <xf numFmtId="164" fontId="8" fillId="0" borderId="0" xfId="2" applyNumberFormat="1" applyFont="1" applyBorder="1"/>
    <xf numFmtId="0" fontId="3" fillId="0" borderId="0" xfId="0" applyFont="1" applyAlignment="1">
      <alignment horizontal="center"/>
    </xf>
    <xf numFmtId="0" fontId="19" fillId="0" borderId="5" xfId="0" applyFont="1" applyBorder="1"/>
    <xf numFmtId="0" fontId="21" fillId="0" borderId="6" xfId="0" applyFont="1" applyBorder="1" applyAlignment="1">
      <alignment horizontal="center"/>
    </xf>
    <xf numFmtId="164" fontId="18" fillId="0" borderId="1" xfId="2" applyNumberFormat="1" applyFont="1" applyFill="1" applyBorder="1"/>
    <xf numFmtId="164" fontId="20" fillId="0" borderId="1" xfId="2" applyNumberFormat="1" applyFont="1" applyFill="1" applyBorder="1"/>
    <xf numFmtId="0" fontId="19" fillId="0" borderId="6" xfId="0" applyFont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19" fillId="0" borderId="17" xfId="0" applyFont="1" applyBorder="1" applyAlignment="1">
      <alignment horizontal="left"/>
    </xf>
    <xf numFmtId="164" fontId="18" fillId="0" borderId="3" xfId="2" applyNumberFormat="1" applyFont="1" applyFill="1" applyBorder="1"/>
    <xf numFmtId="164" fontId="18" fillId="0" borderId="18" xfId="2" applyNumberFormat="1" applyFont="1" applyFill="1" applyBorder="1"/>
    <xf numFmtId="0" fontId="21" fillId="0" borderId="16" xfId="0" applyFont="1" applyBorder="1"/>
    <xf numFmtId="0" fontId="21" fillId="0" borderId="17" xfId="0" applyFont="1" applyBorder="1"/>
    <xf numFmtId="164" fontId="20" fillId="0" borderId="3" xfId="2" applyNumberFormat="1" applyFont="1" applyFill="1" applyBorder="1"/>
    <xf numFmtId="164" fontId="20" fillId="0" borderId="18" xfId="2" applyNumberFormat="1" applyFont="1" applyFill="1" applyBorder="1"/>
    <xf numFmtId="164" fontId="8" fillId="0" borderId="19" xfId="2" applyNumberFormat="1" applyFont="1" applyBorder="1"/>
    <xf numFmtId="0" fontId="6" fillId="3" borderId="12" xfId="0" applyFont="1" applyFill="1" applyBorder="1"/>
    <xf numFmtId="0" fontId="6" fillId="3" borderId="0" xfId="0" applyFont="1" applyFill="1"/>
    <xf numFmtId="0" fontId="6" fillId="3" borderId="13" xfId="0" applyFont="1" applyFill="1" applyBorder="1"/>
    <xf numFmtId="164" fontId="8" fillId="0" borderId="4" xfId="2" applyNumberFormat="1" applyFont="1" applyFill="1" applyBorder="1"/>
    <xf numFmtId="164" fontId="6" fillId="0" borderId="0" xfId="0" applyNumberFormat="1" applyFont="1"/>
    <xf numFmtId="0" fontId="20" fillId="0" borderId="1" xfId="0" applyFont="1" applyBorder="1" applyAlignment="1">
      <alignment horizontal="center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16" xfId="0" applyFont="1" applyBorder="1"/>
    <xf numFmtId="0" fontId="23" fillId="0" borderId="17" xfId="0" applyFont="1" applyBorder="1"/>
    <xf numFmtId="164" fontId="8" fillId="0" borderId="21" xfId="2" applyNumberFormat="1" applyFont="1" applyBorder="1"/>
    <xf numFmtId="0" fontId="19" fillId="0" borderId="22" xfId="0" applyFont="1" applyBorder="1"/>
    <xf numFmtId="0" fontId="19" fillId="0" borderId="0" xfId="0" applyFont="1"/>
    <xf numFmtId="9" fontId="6" fillId="2" borderId="8" xfId="3" applyFont="1" applyFill="1" applyBorder="1"/>
    <xf numFmtId="164" fontId="6" fillId="0" borderId="20" xfId="0" applyNumberFormat="1" applyFont="1" applyBorder="1"/>
    <xf numFmtId="43" fontId="6" fillId="0" borderId="20" xfId="1" applyFont="1" applyBorder="1"/>
    <xf numFmtId="0" fontId="19" fillId="0" borderId="1" xfId="0" applyFont="1" applyBorder="1"/>
    <xf numFmtId="14" fontId="6" fillId="2" borderId="1" xfId="0" applyNumberFormat="1" applyFont="1" applyFill="1" applyBorder="1"/>
    <xf numFmtId="0" fontId="6" fillId="2" borderId="1" xfId="0" applyFont="1" applyFill="1" applyBorder="1"/>
    <xf numFmtId="164" fontId="6" fillId="2" borderId="1" xfId="2" applyNumberFormat="1" applyFont="1" applyFill="1" applyBorder="1"/>
    <xf numFmtId="43" fontId="8" fillId="0" borderId="1" xfId="1" applyFont="1" applyBorder="1" applyAlignment="1"/>
    <xf numFmtId="164" fontId="8" fillId="0" borderId="1" xfId="2" applyNumberFormat="1" applyFont="1" applyBorder="1"/>
    <xf numFmtId="43" fontId="6" fillId="2" borderId="1" xfId="1" applyFont="1" applyFill="1" applyBorder="1"/>
    <xf numFmtId="0" fontId="19" fillId="0" borderId="23" xfId="0" applyFont="1" applyBorder="1"/>
    <xf numFmtId="0" fontId="4" fillId="0" borderId="1" xfId="0" applyFont="1" applyBorder="1"/>
    <xf numFmtId="44" fontId="6" fillId="0" borderId="1" xfId="0" applyNumberFormat="1" applyFont="1" applyBorder="1"/>
    <xf numFmtId="43" fontId="6" fillId="0" borderId="1" xfId="1" applyFont="1" applyBorder="1"/>
    <xf numFmtId="43" fontId="4" fillId="0" borderId="1" xfId="1" applyFont="1" applyBorder="1"/>
    <xf numFmtId="164" fontId="18" fillId="0" borderId="24" xfId="2" applyNumberFormat="1" applyFont="1" applyFill="1" applyBorder="1"/>
    <xf numFmtId="164" fontId="20" fillId="0" borderId="24" xfId="2" applyNumberFormat="1" applyFont="1" applyFill="1" applyBorder="1"/>
    <xf numFmtId="164" fontId="8" fillId="0" borderId="25" xfId="2" applyNumberFormat="1" applyFont="1" applyBorder="1"/>
    <xf numFmtId="164" fontId="8" fillId="0" borderId="5" xfId="2" applyNumberFormat="1" applyFont="1" applyBorder="1"/>
    <xf numFmtId="164" fontId="8" fillId="0" borderId="26" xfId="2" applyNumberFormat="1" applyFont="1" applyBorder="1"/>
    <xf numFmtId="0" fontId="19" fillId="0" borderId="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4" fontId="6" fillId="0" borderId="1" xfId="2" applyFont="1" applyBorder="1"/>
    <xf numFmtId="0" fontId="20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44" fontId="8" fillId="0" borderId="19" xfId="2" applyFont="1" applyBorder="1"/>
    <xf numFmtId="44" fontId="8" fillId="0" borderId="21" xfId="2" applyFont="1" applyBorder="1"/>
    <xf numFmtId="0" fontId="6" fillId="0" borderId="1" xfId="0" applyFont="1" applyBorder="1"/>
    <xf numFmtId="0" fontId="20" fillId="0" borderId="14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88E3B"/>
          <bgColor rgb="FF388E3B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88E3B"/>
          <bgColor rgb="FF388E3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FEFEF"/>
          <bgColor rgb="FFEFEFEF"/>
        </patternFill>
      </fill>
    </dxf>
  </dxfs>
  <tableStyles count="3">
    <tableStyle name="Checklist-style" pivot="0" count="2" xr9:uid="{00000000-0011-0000-FFFF-FFFF00000000}">
      <tableStyleElement type="firstRowStripe" dxfId="15"/>
      <tableStyleElement type="secondRowStripe" dxfId="14"/>
    </tableStyle>
    <tableStyle name="Finance Tracker-style" pivot="0" count="3" xr9:uid="{00000000-0011-0000-FFFF-FFFF01000000}">
      <tableStyleElement type="headerRow" dxfId="13"/>
      <tableStyleElement type="firstRowStripe" dxfId="12"/>
      <tableStyleElement type="secondRowStripe" dxfId="11"/>
    </tableStyle>
    <tableStyle name="Finance Tracker-style 2" pivot="0" count="3" xr9:uid="{00000000-0011-0000-FFFF-FFFF02000000}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8B53-F853-430C-9E1D-AB1D9E01FEE8}">
  <sheetPr>
    <pageSetUpPr fitToPage="1"/>
  </sheetPr>
  <dimension ref="A1:U78"/>
  <sheetViews>
    <sheetView showGridLines="0" tabSelected="1" zoomScale="80" zoomScaleNormal="80" workbookViewId="0">
      <selection activeCell="S10" sqref="S10"/>
    </sheetView>
  </sheetViews>
  <sheetFormatPr defaultRowHeight="15.6" x14ac:dyDescent="0.3"/>
  <cols>
    <col min="1" max="1" width="5.33203125" style="4" customWidth="1"/>
    <col min="2" max="2" width="12.5546875" style="4" customWidth="1"/>
    <col min="3" max="3" width="24.33203125" style="4" bestFit="1" customWidth="1"/>
    <col min="4" max="4" width="18.6640625" style="4" bestFit="1" customWidth="1"/>
    <col min="5" max="5" width="8.88671875" style="4" customWidth="1"/>
    <col min="6" max="6" width="16.44140625" style="4" customWidth="1"/>
    <col min="7" max="7" width="11.33203125" style="4" customWidth="1"/>
    <col min="8" max="8" width="2.21875" style="4" customWidth="1"/>
    <col min="9" max="9" width="12.6640625" style="4" customWidth="1"/>
    <col min="10" max="10" width="17.21875" style="4" customWidth="1"/>
    <col min="11" max="11" width="14.109375" style="4" customWidth="1"/>
    <col min="12" max="12" width="17.33203125" style="4" customWidth="1"/>
    <col min="13" max="13" width="16.109375" style="4" customWidth="1"/>
    <col min="14" max="14" width="11.21875" style="4" customWidth="1"/>
    <col min="15" max="15" width="2.6640625" style="4" customWidth="1"/>
    <col min="16" max="16" width="8.88671875" style="4"/>
    <col min="17" max="17" width="13.77734375" style="4" customWidth="1"/>
    <col min="18" max="18" width="14.77734375" style="4" customWidth="1"/>
    <col min="19" max="19" width="15.88671875" style="4" bestFit="1" customWidth="1"/>
    <col min="20" max="16384" width="8.88671875" style="4"/>
  </cols>
  <sheetData>
    <row r="1" spans="1:21" s="12" customFormat="1" ht="18" x14ac:dyDescent="0.35">
      <c r="A1" s="11" t="s">
        <v>18</v>
      </c>
    </row>
    <row r="2" spans="1:21" s="12" customFormat="1" ht="18" x14ac:dyDescent="0.35">
      <c r="A2" s="11" t="s">
        <v>11</v>
      </c>
    </row>
    <row r="3" spans="1:21" x14ac:dyDescent="0.3">
      <c r="A3" s="5" t="s">
        <v>14</v>
      </c>
      <c r="B3" s="5"/>
      <c r="C3" s="5"/>
      <c r="D3" s="5"/>
    </row>
    <row r="4" spans="1:21" x14ac:dyDescent="0.3">
      <c r="A4" s="3"/>
    </row>
    <row r="5" spans="1:21" x14ac:dyDescent="0.3">
      <c r="A5" s="3"/>
      <c r="C5" s="95" t="s">
        <v>65</v>
      </c>
      <c r="D5" s="95"/>
      <c r="E5" s="95"/>
      <c r="F5" s="95"/>
      <c r="G5" s="78"/>
      <c r="J5" s="99" t="s">
        <v>66</v>
      </c>
      <c r="K5" s="99"/>
      <c r="L5" s="99"/>
      <c r="M5" s="99"/>
      <c r="N5" s="81"/>
      <c r="P5" s="100" t="s">
        <v>67</v>
      </c>
      <c r="Q5" s="100"/>
      <c r="R5" s="100"/>
      <c r="S5" s="100"/>
    </row>
    <row r="6" spans="1:21" x14ac:dyDescent="0.3">
      <c r="A6" s="3"/>
      <c r="C6" s="77" t="s">
        <v>22</v>
      </c>
      <c r="D6" s="77" t="s">
        <v>23</v>
      </c>
      <c r="E6" s="77" t="s">
        <v>24</v>
      </c>
      <c r="F6" s="77" t="s">
        <v>68</v>
      </c>
      <c r="G6" s="79"/>
      <c r="J6" s="49" t="s">
        <v>22</v>
      </c>
      <c r="K6" s="50" t="s">
        <v>23</v>
      </c>
      <c r="L6" s="49" t="s">
        <v>24</v>
      </c>
      <c r="M6" s="49" t="s">
        <v>69</v>
      </c>
      <c r="P6" s="82" t="s">
        <v>22</v>
      </c>
      <c r="Q6" s="82" t="s">
        <v>23</v>
      </c>
      <c r="R6" s="82" t="s">
        <v>24</v>
      </c>
      <c r="S6" s="85" t="s">
        <v>70</v>
      </c>
    </row>
    <row r="7" spans="1:21" x14ac:dyDescent="0.3">
      <c r="A7" s="3"/>
      <c r="C7" s="80">
        <f>+E25+E43+E60+E77</f>
        <v>235.5</v>
      </c>
      <c r="D7" s="80">
        <f>+F25+F43+F60+F77</f>
        <v>510.25</v>
      </c>
      <c r="E7" s="80">
        <f>+G25+G43+G60+G77</f>
        <v>39.25</v>
      </c>
      <c r="F7" s="80">
        <f>+SUM(C7:E7)</f>
        <v>785</v>
      </c>
      <c r="J7" s="24">
        <f>+K25+K43+K60+K77</f>
        <v>235</v>
      </c>
      <c r="K7" s="24">
        <f>+L25+L43+L60+L77</f>
        <v>240</v>
      </c>
      <c r="L7" s="24">
        <f>+M25+M43+M60+M77</f>
        <v>39</v>
      </c>
      <c r="M7" s="24">
        <f>SUM(J7:L7)</f>
        <v>514</v>
      </c>
      <c r="P7" s="69">
        <f>+C7-J7</f>
        <v>0.5</v>
      </c>
      <c r="Q7" s="69">
        <f>+D7-K7</f>
        <v>270.25</v>
      </c>
      <c r="R7" s="69">
        <f>+E7-L7</f>
        <v>0.25</v>
      </c>
      <c r="S7" s="69">
        <f>SUM(P7:R7)</f>
        <v>271</v>
      </c>
    </row>
    <row r="8" spans="1:21" x14ac:dyDescent="0.3">
      <c r="A8" s="3"/>
      <c r="F8" s="8">
        <f>+F7-(D25+D43+D60+D77)</f>
        <v>0</v>
      </c>
      <c r="P8" s="8">
        <f>+P7-P77</f>
        <v>0</v>
      </c>
      <c r="Q8" s="8">
        <f>+Q7-Q77</f>
        <v>0</v>
      </c>
      <c r="R8" s="8">
        <f>+R7-R77</f>
        <v>0</v>
      </c>
    </row>
    <row r="9" spans="1:21" x14ac:dyDescent="0.3">
      <c r="A9" s="3"/>
    </row>
    <row r="10" spans="1:21" x14ac:dyDescent="0.3">
      <c r="A10" s="6"/>
    </row>
    <row r="11" spans="1:21" x14ac:dyDescent="0.3">
      <c r="B11" s="3"/>
      <c r="C11" s="3"/>
      <c r="D11" s="3"/>
      <c r="E11" s="3"/>
    </row>
    <row r="13" spans="1:21" ht="16.2" thickBot="1" x14ac:dyDescent="0.35"/>
    <row r="14" spans="1:21" x14ac:dyDescent="0.3">
      <c r="B14" s="95" t="s">
        <v>16</v>
      </c>
      <c r="C14" s="95"/>
      <c r="D14" s="95"/>
      <c r="E14" s="57">
        <v>0.3</v>
      </c>
      <c r="F14" s="17">
        <v>0.65</v>
      </c>
      <c r="G14" s="17">
        <v>0.05</v>
      </c>
      <c r="I14" s="99" t="s">
        <v>26</v>
      </c>
      <c r="J14" s="99"/>
      <c r="K14" s="99"/>
      <c r="L14" s="99"/>
      <c r="M14" s="99"/>
      <c r="N14" s="99"/>
      <c r="P14" s="89" t="s">
        <v>45</v>
      </c>
      <c r="Q14" s="90"/>
      <c r="R14" s="91"/>
      <c r="S14" s="3"/>
      <c r="T14" s="3"/>
      <c r="U14" s="3"/>
    </row>
    <row r="15" spans="1:21" ht="16.2" thickBot="1" x14ac:dyDescent="0.35">
      <c r="A15" s="56"/>
      <c r="B15" s="60" t="s">
        <v>2</v>
      </c>
      <c r="C15" s="60" t="s">
        <v>3</v>
      </c>
      <c r="D15" s="60" t="s">
        <v>21</v>
      </c>
      <c r="E15" s="55" t="s">
        <v>22</v>
      </c>
      <c r="F15" s="29" t="s">
        <v>23</v>
      </c>
      <c r="G15" s="29" t="s">
        <v>24</v>
      </c>
      <c r="I15" s="49" t="s">
        <v>2</v>
      </c>
      <c r="J15" s="49" t="s">
        <v>27</v>
      </c>
      <c r="K15" s="49" t="s">
        <v>22</v>
      </c>
      <c r="L15" s="50" t="s">
        <v>23</v>
      </c>
      <c r="M15" s="49" t="s">
        <v>24</v>
      </c>
      <c r="N15" s="49" t="s">
        <v>21</v>
      </c>
      <c r="O15" s="25"/>
      <c r="P15" s="43"/>
      <c r="Q15" s="44"/>
      <c r="R15" s="45"/>
    </row>
    <row r="16" spans="1:21" x14ac:dyDescent="0.3">
      <c r="B16" s="61">
        <v>46661</v>
      </c>
      <c r="C16" s="62" t="s">
        <v>20</v>
      </c>
      <c r="D16" s="63">
        <v>30</v>
      </c>
      <c r="E16" s="58">
        <f>D16*$E$14</f>
        <v>9</v>
      </c>
      <c r="F16" s="16">
        <f>+D16*$F$14</f>
        <v>19.5</v>
      </c>
      <c r="G16" s="18">
        <f>D16*$G$14</f>
        <v>1.5</v>
      </c>
      <c r="I16" s="61">
        <v>46661</v>
      </c>
      <c r="J16" s="62" t="s">
        <v>28</v>
      </c>
      <c r="K16" s="15"/>
      <c r="L16" s="16"/>
      <c r="M16" s="18">
        <v>15</v>
      </c>
      <c r="N16" s="18">
        <f>SUM(K16:M16)</f>
        <v>15</v>
      </c>
      <c r="O16" s="26"/>
      <c r="P16" s="92" t="s">
        <v>34</v>
      </c>
      <c r="Q16" s="93"/>
      <c r="R16" s="94"/>
    </row>
    <row r="17" spans="1:21" x14ac:dyDescent="0.3">
      <c r="A17" s="7"/>
      <c r="B17" s="61">
        <v>46661</v>
      </c>
      <c r="C17" s="62" t="s">
        <v>15</v>
      </c>
      <c r="D17" s="63">
        <v>10</v>
      </c>
      <c r="E17" s="59">
        <f t="shared" ref="E17:E19" si="0">D17*$E$14</f>
        <v>3</v>
      </c>
      <c r="F17" s="20">
        <f t="shared" ref="F17:F19" si="1">+D17*$F$14</f>
        <v>6.5</v>
      </c>
      <c r="G17" s="19">
        <f t="shared" ref="G17:G19" si="2">D17*$G$14</f>
        <v>0.5</v>
      </c>
      <c r="I17" s="61">
        <v>46675</v>
      </c>
      <c r="J17" s="62" t="s">
        <v>29</v>
      </c>
      <c r="K17" s="19">
        <v>40</v>
      </c>
      <c r="L17" s="20"/>
      <c r="M17" s="19"/>
      <c r="N17" s="18">
        <f t="shared" ref="N17:N24" si="3">SUM(K17:M17)</f>
        <v>40</v>
      </c>
      <c r="O17" s="10"/>
      <c r="P17" s="34" t="s">
        <v>22</v>
      </c>
      <c r="Q17" s="33" t="s">
        <v>23</v>
      </c>
      <c r="R17" s="35" t="s">
        <v>24</v>
      </c>
    </row>
    <row r="18" spans="1:21" x14ac:dyDescent="0.3">
      <c r="A18" s="7"/>
      <c r="B18" s="61">
        <v>46672</v>
      </c>
      <c r="C18" s="62" t="s">
        <v>17</v>
      </c>
      <c r="D18" s="63">
        <v>30</v>
      </c>
      <c r="E18" s="59">
        <f t="shared" si="0"/>
        <v>9</v>
      </c>
      <c r="F18" s="20">
        <f t="shared" si="1"/>
        <v>19.5</v>
      </c>
      <c r="G18" s="19">
        <f t="shared" si="2"/>
        <v>1.5</v>
      </c>
      <c r="I18" s="61">
        <v>46680</v>
      </c>
      <c r="J18" s="66" t="s">
        <v>30</v>
      </c>
      <c r="K18" s="19">
        <v>75</v>
      </c>
      <c r="L18" s="20"/>
      <c r="M18" s="19"/>
      <c r="N18" s="18">
        <f t="shared" si="3"/>
        <v>75</v>
      </c>
      <c r="O18" s="10"/>
      <c r="P18" s="36">
        <f>+E25</f>
        <v>111</v>
      </c>
      <c r="Q18" s="31">
        <f>+F25</f>
        <v>240.5</v>
      </c>
      <c r="R18" s="37">
        <f>+G25</f>
        <v>18.5</v>
      </c>
    </row>
    <row r="19" spans="1:21" x14ac:dyDescent="0.3">
      <c r="A19" s="7"/>
      <c r="B19" s="61">
        <v>46675</v>
      </c>
      <c r="C19" s="62" t="s">
        <v>19</v>
      </c>
      <c r="D19" s="63">
        <v>250</v>
      </c>
      <c r="E19" s="59">
        <f t="shared" si="0"/>
        <v>75</v>
      </c>
      <c r="F19" s="20">
        <f t="shared" si="1"/>
        <v>162.5</v>
      </c>
      <c r="G19" s="19">
        <f t="shared" si="2"/>
        <v>12.5</v>
      </c>
      <c r="I19" s="61"/>
      <c r="J19" s="66"/>
      <c r="K19" s="19"/>
      <c r="L19" s="20"/>
      <c r="M19" s="19"/>
      <c r="N19" s="19">
        <f t="shared" si="3"/>
        <v>0</v>
      </c>
      <c r="O19" s="10"/>
      <c r="P19" s="43"/>
      <c r="Q19" s="44"/>
      <c r="R19" s="45"/>
    </row>
    <row r="20" spans="1:21" x14ac:dyDescent="0.3">
      <c r="A20" s="7"/>
      <c r="B20" s="61">
        <v>46690</v>
      </c>
      <c r="C20" s="62" t="s">
        <v>25</v>
      </c>
      <c r="D20" s="63">
        <v>50</v>
      </c>
      <c r="E20" s="59">
        <f>D20*$E$14</f>
        <v>15</v>
      </c>
      <c r="F20" s="20">
        <f>+D20*$F$14</f>
        <v>32.5</v>
      </c>
      <c r="G20" s="19">
        <f>D20*$G$14</f>
        <v>2.5</v>
      </c>
      <c r="I20" s="61"/>
      <c r="J20" s="66"/>
      <c r="K20" s="19"/>
      <c r="L20" s="20"/>
      <c r="M20" s="19"/>
      <c r="N20" s="19">
        <f t="shared" si="3"/>
        <v>0</v>
      </c>
      <c r="O20" s="10"/>
      <c r="P20" s="86" t="s">
        <v>35</v>
      </c>
      <c r="Q20" s="87"/>
      <c r="R20" s="88"/>
    </row>
    <row r="21" spans="1:21" x14ac:dyDescent="0.3">
      <c r="A21" s="7"/>
      <c r="B21" s="61"/>
      <c r="C21" s="62"/>
      <c r="D21" s="63">
        <v>0</v>
      </c>
      <c r="E21" s="59">
        <f>D21*$E$14</f>
        <v>0</v>
      </c>
      <c r="F21" s="20">
        <f>+D21*$F$14</f>
        <v>0</v>
      </c>
      <c r="G21" s="19">
        <f>D21*$G$14</f>
        <v>0</v>
      </c>
      <c r="I21" s="61"/>
      <c r="J21" s="66"/>
      <c r="K21" s="19"/>
      <c r="L21" s="20"/>
      <c r="M21" s="19"/>
      <c r="N21" s="19">
        <f t="shared" si="3"/>
        <v>0</v>
      </c>
      <c r="O21" s="10"/>
      <c r="P21" s="38" t="s">
        <v>22</v>
      </c>
      <c r="Q21" s="30" t="s">
        <v>23</v>
      </c>
      <c r="R21" s="39" t="s">
        <v>24</v>
      </c>
    </row>
    <row r="22" spans="1:21" s="8" customFormat="1" x14ac:dyDescent="0.3">
      <c r="A22" s="9"/>
      <c r="B22" s="61"/>
      <c r="C22" s="62"/>
      <c r="D22" s="63">
        <v>0</v>
      </c>
      <c r="E22" s="59">
        <f>D22*$E$14</f>
        <v>0</v>
      </c>
      <c r="F22" s="20">
        <f>+D22*$F$14</f>
        <v>0</v>
      </c>
      <c r="G22" s="19">
        <f>D22*$G$14</f>
        <v>0</v>
      </c>
      <c r="I22" s="61"/>
      <c r="J22" s="66"/>
      <c r="K22" s="19"/>
      <c r="L22" s="20"/>
      <c r="M22" s="19"/>
      <c r="N22" s="19">
        <f t="shared" si="3"/>
        <v>0</v>
      </c>
      <c r="O22" s="10"/>
      <c r="P22" s="40">
        <f>+K25</f>
        <v>115</v>
      </c>
      <c r="Q22" s="32">
        <f>+L25</f>
        <v>0</v>
      </c>
      <c r="R22" s="41">
        <f>+M25</f>
        <v>15</v>
      </c>
      <c r="S22" s="10"/>
      <c r="T22" s="10"/>
      <c r="U22" s="10"/>
    </row>
    <row r="23" spans="1:21" s="8" customFormat="1" ht="16.2" thickBot="1" x14ac:dyDescent="0.35">
      <c r="A23" s="9"/>
      <c r="B23" s="61"/>
      <c r="C23" s="62"/>
      <c r="D23" s="63">
        <v>0</v>
      </c>
      <c r="E23" s="59">
        <f>D23*$E$14</f>
        <v>0</v>
      </c>
      <c r="F23" s="20">
        <f>+D23*$F$14</f>
        <v>0</v>
      </c>
      <c r="G23" s="19">
        <f>D23*$G$14</f>
        <v>0</v>
      </c>
      <c r="I23" s="61"/>
      <c r="J23" s="66"/>
      <c r="K23" s="19"/>
      <c r="L23" s="20"/>
      <c r="M23" s="19"/>
      <c r="N23" s="19">
        <f t="shared" si="3"/>
        <v>0</v>
      </c>
      <c r="O23" s="10"/>
      <c r="P23" s="43"/>
      <c r="Q23" s="44"/>
      <c r="R23" s="45"/>
      <c r="S23" s="10"/>
      <c r="T23" s="10"/>
      <c r="U23" s="10"/>
    </row>
    <row r="24" spans="1:21" s="8" customFormat="1" x14ac:dyDescent="0.3">
      <c r="A24" s="9"/>
      <c r="B24" s="61"/>
      <c r="C24" s="62"/>
      <c r="D24" s="63">
        <v>0</v>
      </c>
      <c r="E24" s="59">
        <f>D24*$E$14</f>
        <v>0</v>
      </c>
      <c r="F24" s="20">
        <f>+D24*$F$14</f>
        <v>0</v>
      </c>
      <c r="G24" s="19">
        <f>D24*$G$14</f>
        <v>0</v>
      </c>
      <c r="I24" s="61"/>
      <c r="J24" s="66"/>
      <c r="K24" s="19"/>
      <c r="L24" s="20"/>
      <c r="M24" s="19"/>
      <c r="N24" s="19">
        <f t="shared" si="3"/>
        <v>0</v>
      </c>
      <c r="O24" s="10"/>
      <c r="P24" s="89" t="s">
        <v>36</v>
      </c>
      <c r="Q24" s="90"/>
      <c r="R24" s="91"/>
      <c r="S24" s="10"/>
      <c r="T24" s="10"/>
      <c r="U24" s="10"/>
    </row>
    <row r="25" spans="1:21" s="8" customFormat="1" ht="16.2" thickBot="1" x14ac:dyDescent="0.35">
      <c r="A25" s="9"/>
      <c r="B25" s="64" t="s">
        <v>32</v>
      </c>
      <c r="C25" s="64"/>
      <c r="D25" s="65">
        <f>SUM(D16:D24)</f>
        <v>370</v>
      </c>
      <c r="E25" s="46">
        <f>SUM(E16:E24)</f>
        <v>111</v>
      </c>
      <c r="F25" s="46">
        <f>SUM(F16:F24)</f>
        <v>240.5</v>
      </c>
      <c r="G25" s="46">
        <f>SUM(G16:G24)</f>
        <v>18.5</v>
      </c>
      <c r="I25" s="14" t="s">
        <v>33</v>
      </c>
      <c r="J25" s="14"/>
      <c r="K25" s="13">
        <f>SUM(K16:K24)</f>
        <v>115</v>
      </c>
      <c r="L25" s="13">
        <f>SUM(L16:L24)</f>
        <v>0</v>
      </c>
      <c r="M25" s="13">
        <f>SUM(M16:M24)</f>
        <v>15</v>
      </c>
      <c r="N25" s="13">
        <f>SUM(N16:N24)</f>
        <v>130</v>
      </c>
      <c r="O25" s="27"/>
      <c r="P25" s="74">
        <f>+P18-P22</f>
        <v>-4</v>
      </c>
      <c r="Q25" s="75">
        <f>+Q18-Q22</f>
        <v>240.5</v>
      </c>
      <c r="R25" s="76">
        <f>+R18-R22</f>
        <v>3.5</v>
      </c>
      <c r="S25" s="10"/>
      <c r="T25" s="10"/>
      <c r="U25" s="10"/>
    </row>
    <row r="26" spans="1:21" s="8" customFormat="1" ht="16.2" thickTop="1" x14ac:dyDescent="0.3">
      <c r="E26" s="10"/>
      <c r="I26" s="4"/>
      <c r="J26" s="4"/>
      <c r="K26" s="4"/>
      <c r="L26" s="4"/>
      <c r="M26" s="4"/>
      <c r="N26" s="4"/>
      <c r="O26" s="4"/>
      <c r="S26" s="10"/>
      <c r="T26" s="10"/>
      <c r="U26" s="10"/>
    </row>
    <row r="27" spans="1:21" s="8" customFormat="1" x14ac:dyDescent="0.3">
      <c r="E27" s="10"/>
      <c r="S27" s="10"/>
      <c r="T27" s="10"/>
      <c r="U27" s="10"/>
    </row>
    <row r="28" spans="1:21" s="8" customFormat="1" ht="8.4" customHeight="1" x14ac:dyDescent="0.3">
      <c r="A28" s="21"/>
      <c r="B28" s="21"/>
      <c r="C28" s="21"/>
      <c r="D28" s="21"/>
      <c r="E28" s="22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10"/>
      <c r="T28" s="10"/>
      <c r="U28" s="10"/>
    </row>
    <row r="29" spans="1:21" s="8" customFormat="1" x14ac:dyDescent="0.3">
      <c r="E29" s="10"/>
      <c r="S29" s="10"/>
      <c r="T29" s="10"/>
      <c r="U29" s="10"/>
    </row>
    <row r="30" spans="1:21" ht="16.2" thickBot="1" x14ac:dyDescent="0.35">
      <c r="A30" s="23" t="s">
        <v>31</v>
      </c>
      <c r="B30" s="6"/>
    </row>
    <row r="31" spans="1:21" x14ac:dyDescent="0.3">
      <c r="F31" s="47"/>
      <c r="G31" s="47"/>
      <c r="H31" s="47"/>
      <c r="L31" s="28"/>
      <c r="M31" s="28"/>
      <c r="N31" s="28"/>
      <c r="O31" s="28"/>
      <c r="P31" s="89" t="s">
        <v>36</v>
      </c>
      <c r="Q31" s="90"/>
      <c r="R31" s="91"/>
    </row>
    <row r="32" spans="1:21" x14ac:dyDescent="0.3">
      <c r="B32" s="95" t="s">
        <v>16</v>
      </c>
      <c r="C32" s="95"/>
      <c r="D32" s="95"/>
      <c r="E32" s="17">
        <v>0.3</v>
      </c>
      <c r="F32" s="17">
        <v>0.65</v>
      </c>
      <c r="G32" s="17">
        <v>0.05</v>
      </c>
      <c r="I32" s="99" t="s">
        <v>26</v>
      </c>
      <c r="J32" s="99"/>
      <c r="K32" s="99"/>
      <c r="L32" s="99"/>
      <c r="M32" s="99"/>
      <c r="N32" s="99"/>
      <c r="P32" s="52" t="s">
        <v>22</v>
      </c>
      <c r="Q32" s="51" t="s">
        <v>23</v>
      </c>
      <c r="R32" s="53" t="s">
        <v>24</v>
      </c>
    </row>
    <row r="33" spans="1:21" ht="16.2" thickBot="1" x14ac:dyDescent="0.35">
      <c r="B33" s="67" t="s">
        <v>2</v>
      </c>
      <c r="C33" s="67" t="s">
        <v>3</v>
      </c>
      <c r="D33" s="67" t="s">
        <v>21</v>
      </c>
      <c r="E33" s="67" t="s">
        <v>22</v>
      </c>
      <c r="F33" s="67" t="s">
        <v>23</v>
      </c>
      <c r="G33" s="67" t="s">
        <v>24</v>
      </c>
      <c r="I33" s="49" t="s">
        <v>2</v>
      </c>
      <c r="J33" s="49" t="s">
        <v>27</v>
      </c>
      <c r="K33" s="49" t="s">
        <v>22</v>
      </c>
      <c r="L33" s="50" t="s">
        <v>23</v>
      </c>
      <c r="M33" s="49" t="s">
        <v>24</v>
      </c>
      <c r="N33" s="49" t="s">
        <v>21</v>
      </c>
      <c r="O33" s="25"/>
      <c r="P33" s="42">
        <f>P25</f>
        <v>-4</v>
      </c>
      <c r="Q33" s="42">
        <f>Q25</f>
        <v>240.5</v>
      </c>
      <c r="R33" s="54">
        <f>R25</f>
        <v>3.5</v>
      </c>
    </row>
    <row r="34" spans="1:21" ht="16.2" thickBot="1" x14ac:dyDescent="0.35">
      <c r="B34" s="61">
        <f>+B16+7</f>
        <v>46668</v>
      </c>
      <c r="C34" s="62" t="s">
        <v>20</v>
      </c>
      <c r="D34" s="63">
        <v>30</v>
      </c>
      <c r="E34" s="24">
        <f>D34*$E$14</f>
        <v>9</v>
      </c>
      <c r="F34" s="68">
        <f>+D34*$F$14</f>
        <v>19.5</v>
      </c>
      <c r="G34" s="69">
        <f>D34*$G$14</f>
        <v>1.5</v>
      </c>
      <c r="I34" s="61">
        <f>+I16+7</f>
        <v>46668</v>
      </c>
      <c r="J34" s="62" t="s">
        <v>43</v>
      </c>
      <c r="K34" s="24"/>
      <c r="L34" s="68">
        <v>20</v>
      </c>
      <c r="M34" s="69">
        <v>0</v>
      </c>
      <c r="N34" s="18">
        <f>SUM(K34:M34)</f>
        <v>20</v>
      </c>
      <c r="O34" s="26"/>
      <c r="P34" s="44"/>
      <c r="Q34" s="44"/>
      <c r="R34" s="44"/>
    </row>
    <row r="35" spans="1:21" x14ac:dyDescent="0.3">
      <c r="B35" s="61">
        <f t="shared" ref="B35:B38" si="4">+B17+7</f>
        <v>46668</v>
      </c>
      <c r="C35" s="62" t="s">
        <v>15</v>
      </c>
      <c r="D35" s="63">
        <v>30</v>
      </c>
      <c r="E35" s="70">
        <f t="shared" ref="E35:E37" si="5">D35*$E$14</f>
        <v>9</v>
      </c>
      <c r="F35" s="71">
        <f t="shared" ref="F35:F37" si="6">+D35*$F$14</f>
        <v>19.5</v>
      </c>
      <c r="G35" s="70">
        <f t="shared" ref="G35:G37" si="7">D35*$G$14</f>
        <v>1.5</v>
      </c>
      <c r="I35" s="61">
        <f t="shared" ref="I35:I36" si="8">+I17+7</f>
        <v>46682</v>
      </c>
      <c r="J35" s="62" t="s">
        <v>42</v>
      </c>
      <c r="K35" s="70">
        <v>0</v>
      </c>
      <c r="L35" s="71">
        <v>40</v>
      </c>
      <c r="M35" s="70"/>
      <c r="N35" s="18">
        <f t="shared" ref="N35:N42" si="9">SUM(K35:M35)</f>
        <v>40</v>
      </c>
      <c r="O35" s="10"/>
      <c r="P35" s="96" t="s">
        <v>39</v>
      </c>
      <c r="Q35" s="97"/>
      <c r="R35" s="98"/>
    </row>
    <row r="36" spans="1:21" x14ac:dyDescent="0.3">
      <c r="B36" s="61">
        <f t="shared" si="4"/>
        <v>46679</v>
      </c>
      <c r="C36" s="62" t="s">
        <v>17</v>
      </c>
      <c r="D36" s="63">
        <v>0</v>
      </c>
      <c r="E36" s="70">
        <f t="shared" si="5"/>
        <v>0</v>
      </c>
      <c r="F36" s="71">
        <f t="shared" si="6"/>
        <v>0</v>
      </c>
      <c r="G36" s="70">
        <f t="shared" si="7"/>
        <v>0</v>
      </c>
      <c r="I36" s="61">
        <f t="shared" si="8"/>
        <v>46687</v>
      </c>
      <c r="J36" s="66" t="s">
        <v>41</v>
      </c>
      <c r="K36" s="70">
        <v>0</v>
      </c>
      <c r="L36" s="71">
        <v>100</v>
      </c>
      <c r="M36" s="70"/>
      <c r="N36" s="18">
        <f t="shared" si="9"/>
        <v>100</v>
      </c>
      <c r="O36" s="10"/>
      <c r="P36" s="34" t="s">
        <v>22</v>
      </c>
      <c r="Q36" s="33" t="s">
        <v>23</v>
      </c>
      <c r="R36" s="35" t="s">
        <v>24</v>
      </c>
    </row>
    <row r="37" spans="1:21" x14ac:dyDescent="0.3">
      <c r="B37" s="61">
        <f t="shared" si="4"/>
        <v>46682</v>
      </c>
      <c r="C37" s="62" t="s">
        <v>19</v>
      </c>
      <c r="D37" s="63">
        <v>0</v>
      </c>
      <c r="E37" s="70">
        <f t="shared" si="5"/>
        <v>0</v>
      </c>
      <c r="F37" s="71">
        <f t="shared" si="6"/>
        <v>0</v>
      </c>
      <c r="G37" s="70">
        <f t="shared" si="7"/>
        <v>0</v>
      </c>
      <c r="I37" s="61"/>
      <c r="J37" s="66"/>
      <c r="K37" s="70"/>
      <c r="L37" s="71"/>
      <c r="M37" s="70"/>
      <c r="N37" s="19">
        <f t="shared" si="9"/>
        <v>0</v>
      </c>
      <c r="O37" s="10"/>
      <c r="P37" s="36">
        <f>+E43</f>
        <v>24</v>
      </c>
      <c r="Q37" s="36">
        <f>+F43</f>
        <v>52</v>
      </c>
      <c r="R37" s="36">
        <f>+G43</f>
        <v>4</v>
      </c>
    </row>
    <row r="38" spans="1:21" x14ac:dyDescent="0.3">
      <c r="B38" s="61">
        <f t="shared" si="4"/>
        <v>46697</v>
      </c>
      <c r="C38" s="62" t="s">
        <v>25</v>
      </c>
      <c r="D38" s="63">
        <v>20</v>
      </c>
      <c r="E38" s="70">
        <f>D38*$E$14</f>
        <v>6</v>
      </c>
      <c r="F38" s="71">
        <f>+D38*$F$14</f>
        <v>13</v>
      </c>
      <c r="G38" s="70">
        <f>D38*$G$14</f>
        <v>1</v>
      </c>
      <c r="I38" s="61"/>
      <c r="J38" s="66"/>
      <c r="K38" s="70"/>
      <c r="L38" s="71"/>
      <c r="M38" s="70"/>
      <c r="N38" s="19">
        <f t="shared" si="9"/>
        <v>0</v>
      </c>
      <c r="O38" s="10"/>
      <c r="P38" s="43"/>
      <c r="Q38" s="44"/>
      <c r="R38" s="45"/>
    </row>
    <row r="39" spans="1:21" x14ac:dyDescent="0.3">
      <c r="B39" s="61"/>
      <c r="C39" s="62"/>
      <c r="D39" s="63">
        <v>0</v>
      </c>
      <c r="E39" s="70">
        <f>D39*$E$14</f>
        <v>0</v>
      </c>
      <c r="F39" s="71">
        <f>+D39*$F$14</f>
        <v>0</v>
      </c>
      <c r="G39" s="70">
        <f>D39*$G$14</f>
        <v>0</v>
      </c>
      <c r="I39" s="61"/>
      <c r="J39" s="66"/>
      <c r="K39" s="70"/>
      <c r="L39" s="71"/>
      <c r="M39" s="70"/>
      <c r="N39" s="19">
        <f t="shared" si="9"/>
        <v>0</v>
      </c>
      <c r="O39" s="10"/>
      <c r="P39" s="86" t="s">
        <v>40</v>
      </c>
      <c r="Q39" s="87"/>
      <c r="R39" s="88"/>
    </row>
    <row r="40" spans="1:21" x14ac:dyDescent="0.3">
      <c r="B40" s="61"/>
      <c r="C40" s="62"/>
      <c r="D40" s="63">
        <v>0</v>
      </c>
      <c r="E40" s="70">
        <f>D40*$E$14</f>
        <v>0</v>
      </c>
      <c r="F40" s="71">
        <f>+D40*$F$14</f>
        <v>0</v>
      </c>
      <c r="G40" s="70">
        <f>D40*$G$14</f>
        <v>0</v>
      </c>
      <c r="H40" s="8"/>
      <c r="I40" s="61"/>
      <c r="J40" s="66"/>
      <c r="K40" s="70"/>
      <c r="L40" s="71"/>
      <c r="M40" s="70"/>
      <c r="N40" s="19">
        <f t="shared" si="9"/>
        <v>0</v>
      </c>
      <c r="O40" s="10"/>
      <c r="P40" s="38" t="s">
        <v>22</v>
      </c>
      <c r="Q40" s="30" t="s">
        <v>23</v>
      </c>
      <c r="R40" s="39" t="s">
        <v>24</v>
      </c>
    </row>
    <row r="41" spans="1:21" ht="16.2" thickBot="1" x14ac:dyDescent="0.35">
      <c r="B41" s="61"/>
      <c r="C41" s="62"/>
      <c r="D41" s="63">
        <v>0</v>
      </c>
      <c r="E41" s="70">
        <f>D41*$E$14</f>
        <v>0</v>
      </c>
      <c r="F41" s="71">
        <f>+D41*$F$14</f>
        <v>0</v>
      </c>
      <c r="G41" s="70">
        <f>D41*$G$14</f>
        <v>0</v>
      </c>
      <c r="H41" s="8"/>
      <c r="I41" s="61"/>
      <c r="J41" s="66"/>
      <c r="K41" s="70"/>
      <c r="L41" s="71"/>
      <c r="M41" s="70"/>
      <c r="N41" s="19">
        <f t="shared" si="9"/>
        <v>0</v>
      </c>
      <c r="O41" s="10"/>
      <c r="P41" s="40">
        <f>+K43</f>
        <v>0</v>
      </c>
      <c r="Q41" s="40">
        <f>+L43</f>
        <v>160</v>
      </c>
      <c r="R41" s="40">
        <f>+M43</f>
        <v>0</v>
      </c>
    </row>
    <row r="42" spans="1:21" x14ac:dyDescent="0.3">
      <c r="B42" s="61"/>
      <c r="C42" s="62"/>
      <c r="D42" s="63">
        <v>0</v>
      </c>
      <c r="E42" s="70">
        <f>D42*$E$14</f>
        <v>0</v>
      </c>
      <c r="F42" s="71">
        <f>+D42*$F$14</f>
        <v>0</v>
      </c>
      <c r="G42" s="70">
        <f>D42*$G$14</f>
        <v>0</v>
      </c>
      <c r="H42" s="8"/>
      <c r="I42" s="61"/>
      <c r="J42" s="66"/>
      <c r="K42" s="70"/>
      <c r="L42" s="71"/>
      <c r="M42" s="70"/>
      <c r="N42" s="19">
        <f t="shared" si="9"/>
        <v>0</v>
      </c>
      <c r="O42" s="10"/>
      <c r="P42" s="89" t="s">
        <v>38</v>
      </c>
      <c r="Q42" s="90"/>
      <c r="R42" s="91"/>
    </row>
    <row r="43" spans="1:21" s="8" customFormat="1" ht="16.2" thickBot="1" x14ac:dyDescent="0.35">
      <c r="B43" s="14" t="s">
        <v>37</v>
      </c>
      <c r="C43" s="14"/>
      <c r="D43" s="13">
        <f>SUM(D34:D42)</f>
        <v>80</v>
      </c>
      <c r="E43" s="46">
        <f>SUM(E34:E42)</f>
        <v>24</v>
      </c>
      <c r="F43" s="46">
        <f>SUM(F34:F42)</f>
        <v>52</v>
      </c>
      <c r="G43" s="46">
        <f>SUM(G34:G42)</f>
        <v>4</v>
      </c>
      <c r="I43" s="14" t="s">
        <v>44</v>
      </c>
      <c r="J43" s="14"/>
      <c r="K43" s="13">
        <f>SUM(K34:K42)</f>
        <v>0</v>
      </c>
      <c r="L43" s="13">
        <f>SUM(L34:L42)</f>
        <v>160</v>
      </c>
      <c r="M43" s="13">
        <f>SUM(M34:M42)</f>
        <v>0</v>
      </c>
      <c r="N43" s="13">
        <f>SUM(N34:N42)</f>
        <v>160</v>
      </c>
      <c r="O43" s="27"/>
      <c r="P43" s="42">
        <f>+P33+P37-P41</f>
        <v>20</v>
      </c>
      <c r="Q43" s="42">
        <f>+Q33+Q37-Q41</f>
        <v>132.5</v>
      </c>
      <c r="R43" s="54">
        <f>+R33+R37-R41</f>
        <v>7.5</v>
      </c>
      <c r="S43" s="10"/>
      <c r="T43" s="10"/>
      <c r="U43" s="10"/>
    </row>
    <row r="44" spans="1:21" ht="16.2" thickTop="1" x14ac:dyDescent="0.3">
      <c r="P44" s="8"/>
      <c r="Q44" s="8"/>
      <c r="R44" s="8"/>
    </row>
    <row r="45" spans="1:21" s="8" customFormat="1" ht="8.4" customHeight="1" x14ac:dyDescent="0.3">
      <c r="A45" s="21"/>
      <c r="B45" s="21"/>
      <c r="C45" s="21"/>
      <c r="D45" s="21"/>
      <c r="E45" s="22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10"/>
      <c r="T45" s="10"/>
      <c r="U45" s="10"/>
    </row>
    <row r="46" spans="1:21" s="8" customFormat="1" x14ac:dyDescent="0.3">
      <c r="E46" s="10"/>
      <c r="S46" s="10"/>
      <c r="T46" s="10"/>
      <c r="U46" s="10"/>
    </row>
    <row r="47" spans="1:21" ht="16.2" thickBot="1" x14ac:dyDescent="0.35">
      <c r="A47" s="23" t="s">
        <v>46</v>
      </c>
      <c r="B47" s="6"/>
    </row>
    <row r="48" spans="1:21" x14ac:dyDescent="0.3">
      <c r="F48" s="47"/>
      <c r="G48" s="47"/>
      <c r="H48" s="47"/>
      <c r="L48" s="28"/>
      <c r="M48" s="28"/>
      <c r="N48" s="28"/>
      <c r="O48" s="28"/>
      <c r="P48" s="89" t="s">
        <v>38</v>
      </c>
      <c r="Q48" s="90"/>
      <c r="R48" s="91"/>
    </row>
    <row r="49" spans="1:21" x14ac:dyDescent="0.3">
      <c r="B49" s="95" t="s">
        <v>16</v>
      </c>
      <c r="C49" s="95"/>
      <c r="D49" s="95"/>
      <c r="E49" s="17">
        <v>0.3</v>
      </c>
      <c r="F49" s="17">
        <v>0.65</v>
      </c>
      <c r="G49" s="17">
        <v>0.05</v>
      </c>
      <c r="I49" s="99" t="s">
        <v>26</v>
      </c>
      <c r="J49" s="99"/>
      <c r="K49" s="99"/>
      <c r="L49" s="99"/>
      <c r="M49" s="99"/>
      <c r="N49" s="99"/>
      <c r="P49" s="52" t="s">
        <v>22</v>
      </c>
      <c r="Q49" s="51" t="s">
        <v>23</v>
      </c>
      <c r="R49" s="53" t="s">
        <v>24</v>
      </c>
    </row>
    <row r="50" spans="1:21" ht="16.2" thickBot="1" x14ac:dyDescent="0.35">
      <c r="B50" s="67" t="s">
        <v>2</v>
      </c>
      <c r="C50" s="67" t="s">
        <v>3</v>
      </c>
      <c r="D50" s="67" t="s">
        <v>21</v>
      </c>
      <c r="E50" s="67" t="s">
        <v>22</v>
      </c>
      <c r="F50" s="67" t="s">
        <v>23</v>
      </c>
      <c r="G50" s="67" t="s">
        <v>24</v>
      </c>
      <c r="I50" s="49" t="s">
        <v>2</v>
      </c>
      <c r="J50" s="49" t="s">
        <v>27</v>
      </c>
      <c r="K50" s="49" t="s">
        <v>22</v>
      </c>
      <c r="L50" s="50" t="s">
        <v>23</v>
      </c>
      <c r="M50" s="49" t="s">
        <v>24</v>
      </c>
      <c r="N50" s="49" t="s">
        <v>21</v>
      </c>
      <c r="O50" s="25"/>
      <c r="P50" s="42">
        <f>+P43</f>
        <v>20</v>
      </c>
      <c r="Q50" s="42">
        <f>+Q43</f>
        <v>132.5</v>
      </c>
      <c r="R50" s="42">
        <f>+R43</f>
        <v>7.5</v>
      </c>
    </row>
    <row r="51" spans="1:21" ht="16.2" thickBot="1" x14ac:dyDescent="0.35">
      <c r="B51" s="61">
        <f>+B34+7</f>
        <v>46675</v>
      </c>
      <c r="C51" s="62" t="s">
        <v>20</v>
      </c>
      <c r="D51" s="63">
        <v>30</v>
      </c>
      <c r="E51" s="24">
        <f>D51*$E$14</f>
        <v>9</v>
      </c>
      <c r="F51" s="68">
        <f>+D51*$F$14</f>
        <v>19.5</v>
      </c>
      <c r="G51" s="69">
        <f>D51*$G$14</f>
        <v>1.5</v>
      </c>
      <c r="I51" s="61">
        <f>+I34+7</f>
        <v>46675</v>
      </c>
      <c r="J51" s="62" t="s">
        <v>50</v>
      </c>
      <c r="K51" s="24"/>
      <c r="L51" s="68">
        <v>0</v>
      </c>
      <c r="M51" s="69">
        <v>15</v>
      </c>
      <c r="N51" s="18">
        <f>SUM(K51:M51)</f>
        <v>15</v>
      </c>
      <c r="O51" s="26"/>
      <c r="P51" s="44"/>
      <c r="Q51" s="44"/>
      <c r="R51" s="44"/>
    </row>
    <row r="52" spans="1:21" x14ac:dyDescent="0.3">
      <c r="B52" s="61">
        <f t="shared" ref="B52:B55" si="10">+B35+7</f>
        <v>46675</v>
      </c>
      <c r="C52" s="62" t="s">
        <v>15</v>
      </c>
      <c r="D52" s="63">
        <v>50</v>
      </c>
      <c r="E52" s="70">
        <f t="shared" ref="E52:E54" si="11">D52*$E$14</f>
        <v>15</v>
      </c>
      <c r="F52" s="71">
        <f t="shared" ref="F52:F54" si="12">+D52*$F$14</f>
        <v>32.5</v>
      </c>
      <c r="G52" s="70">
        <f t="shared" ref="G52:G54" si="13">D52*$G$14</f>
        <v>2.5</v>
      </c>
      <c r="I52" s="61">
        <f t="shared" ref="I52:I53" si="14">+I34+7</f>
        <v>46675</v>
      </c>
      <c r="J52" s="62" t="s">
        <v>51</v>
      </c>
      <c r="K52" s="70">
        <v>50</v>
      </c>
      <c r="L52" s="71">
        <v>0</v>
      </c>
      <c r="M52" s="70"/>
      <c r="N52" s="18">
        <f t="shared" ref="N52:N59" si="15">SUM(K52:M52)</f>
        <v>50</v>
      </c>
      <c r="O52" s="10"/>
      <c r="P52" s="96" t="s">
        <v>48</v>
      </c>
      <c r="Q52" s="97"/>
      <c r="R52" s="98"/>
    </row>
    <row r="53" spans="1:21" x14ac:dyDescent="0.3">
      <c r="B53" s="61">
        <f t="shared" si="10"/>
        <v>46686</v>
      </c>
      <c r="C53" s="62" t="s">
        <v>17</v>
      </c>
      <c r="D53" s="63">
        <v>50</v>
      </c>
      <c r="E53" s="70">
        <f t="shared" si="11"/>
        <v>15</v>
      </c>
      <c r="F53" s="71">
        <f t="shared" si="12"/>
        <v>32.5</v>
      </c>
      <c r="G53" s="70">
        <f t="shared" si="13"/>
        <v>2.5</v>
      </c>
      <c r="I53" s="61">
        <f t="shared" si="14"/>
        <v>46689</v>
      </c>
      <c r="J53" s="66" t="s">
        <v>52</v>
      </c>
      <c r="K53" s="70">
        <v>50</v>
      </c>
      <c r="L53" s="71">
        <v>0</v>
      </c>
      <c r="M53" s="70"/>
      <c r="N53" s="18">
        <f t="shared" si="15"/>
        <v>50</v>
      </c>
      <c r="O53" s="10"/>
      <c r="P53" s="34" t="s">
        <v>22</v>
      </c>
      <c r="Q53" s="33" t="s">
        <v>23</v>
      </c>
      <c r="R53" s="35" t="s">
        <v>24</v>
      </c>
    </row>
    <row r="54" spans="1:21" x14ac:dyDescent="0.3">
      <c r="B54" s="61">
        <f t="shared" si="10"/>
        <v>46689</v>
      </c>
      <c r="C54" s="62" t="s">
        <v>47</v>
      </c>
      <c r="D54" s="63">
        <v>100</v>
      </c>
      <c r="E54" s="70">
        <f t="shared" si="11"/>
        <v>30</v>
      </c>
      <c r="F54" s="71">
        <f t="shared" si="12"/>
        <v>65</v>
      </c>
      <c r="G54" s="70">
        <f t="shared" si="13"/>
        <v>5</v>
      </c>
      <c r="I54" s="61"/>
      <c r="J54" s="66"/>
      <c r="K54" s="70"/>
      <c r="L54" s="71"/>
      <c r="M54" s="70"/>
      <c r="N54" s="19">
        <f t="shared" si="15"/>
        <v>0</v>
      </c>
      <c r="O54" s="10"/>
      <c r="P54" s="36">
        <f>+E60</f>
        <v>84</v>
      </c>
      <c r="Q54" s="36">
        <f>+F60</f>
        <v>182</v>
      </c>
      <c r="R54" s="36">
        <f>+G60</f>
        <v>14</v>
      </c>
    </row>
    <row r="55" spans="1:21" x14ac:dyDescent="0.3">
      <c r="B55" s="61">
        <f t="shared" si="10"/>
        <v>46704</v>
      </c>
      <c r="C55" s="62" t="s">
        <v>25</v>
      </c>
      <c r="D55" s="63">
        <v>50</v>
      </c>
      <c r="E55" s="70">
        <f>D55*$E$14</f>
        <v>15</v>
      </c>
      <c r="F55" s="71">
        <f>+D55*$F$14</f>
        <v>32.5</v>
      </c>
      <c r="G55" s="70">
        <f>D55*$G$14</f>
        <v>2.5</v>
      </c>
      <c r="I55" s="61"/>
      <c r="J55" s="66"/>
      <c r="K55" s="70"/>
      <c r="L55" s="71"/>
      <c r="M55" s="70"/>
      <c r="N55" s="19">
        <f t="shared" si="15"/>
        <v>0</v>
      </c>
      <c r="O55" s="10"/>
      <c r="P55" s="43"/>
      <c r="Q55" s="44"/>
      <c r="R55" s="45"/>
    </row>
    <row r="56" spans="1:21" x14ac:dyDescent="0.3">
      <c r="B56" s="61"/>
      <c r="C56" s="62"/>
      <c r="D56" s="63">
        <v>0</v>
      </c>
      <c r="E56" s="70">
        <f>D56*$E$14</f>
        <v>0</v>
      </c>
      <c r="F56" s="71">
        <f>+D56*$F$14</f>
        <v>0</v>
      </c>
      <c r="G56" s="70">
        <f>D56*$G$14</f>
        <v>0</v>
      </c>
      <c r="I56" s="61"/>
      <c r="J56" s="66"/>
      <c r="K56" s="70"/>
      <c r="L56" s="71"/>
      <c r="M56" s="70"/>
      <c r="N56" s="19">
        <f t="shared" si="15"/>
        <v>0</v>
      </c>
      <c r="O56" s="10"/>
      <c r="P56" s="86" t="s">
        <v>49</v>
      </c>
      <c r="Q56" s="87"/>
      <c r="R56" s="88"/>
    </row>
    <row r="57" spans="1:21" x14ac:dyDescent="0.3">
      <c r="B57" s="61"/>
      <c r="C57" s="62"/>
      <c r="D57" s="63">
        <v>0</v>
      </c>
      <c r="E57" s="70">
        <f>D57*$E$14</f>
        <v>0</v>
      </c>
      <c r="F57" s="71">
        <f>+D57*$F$14</f>
        <v>0</v>
      </c>
      <c r="G57" s="70">
        <f>D57*$G$14</f>
        <v>0</v>
      </c>
      <c r="H57" s="8"/>
      <c r="I57" s="61"/>
      <c r="J57" s="66"/>
      <c r="K57" s="70"/>
      <c r="L57" s="71"/>
      <c r="M57" s="70"/>
      <c r="N57" s="19">
        <f t="shared" si="15"/>
        <v>0</v>
      </c>
      <c r="O57" s="10"/>
      <c r="P57" s="38" t="s">
        <v>22</v>
      </c>
      <c r="Q57" s="30" t="s">
        <v>23</v>
      </c>
      <c r="R57" s="39" t="s">
        <v>24</v>
      </c>
    </row>
    <row r="58" spans="1:21" ht="16.2" thickBot="1" x14ac:dyDescent="0.35">
      <c r="B58" s="61"/>
      <c r="C58" s="62"/>
      <c r="D58" s="63">
        <v>0</v>
      </c>
      <c r="E58" s="70">
        <f>D58*$E$14</f>
        <v>0</v>
      </c>
      <c r="F58" s="71">
        <f>+D58*$F$14</f>
        <v>0</v>
      </c>
      <c r="G58" s="70">
        <f>D58*$G$14</f>
        <v>0</v>
      </c>
      <c r="H58" s="8"/>
      <c r="I58" s="61"/>
      <c r="J58" s="66"/>
      <c r="K58" s="70"/>
      <c r="L58" s="71"/>
      <c r="M58" s="70"/>
      <c r="N58" s="19">
        <f t="shared" si="15"/>
        <v>0</v>
      </c>
      <c r="O58" s="10"/>
      <c r="P58" s="40">
        <f>+K60</f>
        <v>100</v>
      </c>
      <c r="Q58" s="40">
        <f>+L60</f>
        <v>0</v>
      </c>
      <c r="R58" s="40">
        <f>+M60</f>
        <v>15</v>
      </c>
    </row>
    <row r="59" spans="1:21" x14ac:dyDescent="0.3">
      <c r="B59" s="61"/>
      <c r="C59" s="62"/>
      <c r="D59" s="63">
        <v>0</v>
      </c>
      <c r="E59" s="70">
        <f>D59*$E$14</f>
        <v>0</v>
      </c>
      <c r="F59" s="71">
        <f>+D59*$F$14</f>
        <v>0</v>
      </c>
      <c r="G59" s="70">
        <f>D59*$G$14</f>
        <v>0</v>
      </c>
      <c r="H59" s="8"/>
      <c r="I59" s="61"/>
      <c r="J59" s="66"/>
      <c r="K59" s="70"/>
      <c r="L59" s="71"/>
      <c r="M59" s="70"/>
      <c r="N59" s="19">
        <f t="shared" si="15"/>
        <v>0</v>
      </c>
      <c r="O59" s="10"/>
      <c r="P59" s="89" t="s">
        <v>53</v>
      </c>
      <c r="Q59" s="90"/>
      <c r="R59" s="91"/>
    </row>
    <row r="60" spans="1:21" s="8" customFormat="1" ht="16.2" thickBot="1" x14ac:dyDescent="0.35">
      <c r="B60" s="14" t="s">
        <v>54</v>
      </c>
      <c r="C60" s="14"/>
      <c r="D60" s="13">
        <f>SUM(D51:D59)</f>
        <v>280</v>
      </c>
      <c r="E60" s="46">
        <f>SUM(E51:E59)</f>
        <v>84</v>
      </c>
      <c r="F60" s="46">
        <f>SUM(F51:F59)</f>
        <v>182</v>
      </c>
      <c r="G60" s="46">
        <f>SUM(G51:G59)</f>
        <v>14</v>
      </c>
      <c r="I60" s="14" t="s">
        <v>58</v>
      </c>
      <c r="J60" s="14"/>
      <c r="K60" s="13">
        <f>SUM(K51:K59)</f>
        <v>100</v>
      </c>
      <c r="L60" s="13">
        <f>SUM(L51:L59)</f>
        <v>0</v>
      </c>
      <c r="M60" s="13">
        <f>SUM(M51:M59)</f>
        <v>15</v>
      </c>
      <c r="N60" s="13">
        <f>SUM(N51:N59)</f>
        <v>115</v>
      </c>
      <c r="O60" s="27"/>
      <c r="P60" s="42">
        <f>+P50+P54-P58</f>
        <v>4</v>
      </c>
      <c r="Q60" s="42">
        <f>+Q50+Q54-Q58</f>
        <v>314.5</v>
      </c>
      <c r="R60" s="54">
        <f>+R50+R54-R58</f>
        <v>6.5</v>
      </c>
      <c r="S60" s="10"/>
      <c r="T60" s="10"/>
      <c r="U60" s="10"/>
    </row>
    <row r="61" spans="1:21" ht="16.2" thickTop="1" x14ac:dyDescent="0.3"/>
    <row r="62" spans="1:21" s="8" customFormat="1" ht="8.4" customHeight="1" x14ac:dyDescent="0.3">
      <c r="A62" s="21"/>
      <c r="B62" s="21"/>
      <c r="C62" s="21"/>
      <c r="D62" s="21"/>
      <c r="E62" s="22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10"/>
      <c r="T62" s="10"/>
      <c r="U62" s="10"/>
    </row>
    <row r="63" spans="1:21" s="8" customFormat="1" x14ac:dyDescent="0.3">
      <c r="E63" s="10"/>
      <c r="S63" s="10"/>
      <c r="T63" s="10"/>
      <c r="U63" s="10"/>
    </row>
    <row r="64" spans="1:21" ht="16.2" thickBot="1" x14ac:dyDescent="0.35">
      <c r="A64" s="23" t="s">
        <v>55</v>
      </c>
      <c r="B64" s="6"/>
    </row>
    <row r="65" spans="2:21" x14ac:dyDescent="0.3">
      <c r="F65" s="47"/>
      <c r="G65" s="47"/>
      <c r="H65" s="47"/>
      <c r="L65" s="28"/>
      <c r="M65" s="28"/>
      <c r="N65" s="28"/>
      <c r="O65" s="28"/>
      <c r="P65" s="89" t="s">
        <v>53</v>
      </c>
      <c r="Q65" s="90"/>
      <c r="R65" s="91"/>
    </row>
    <row r="66" spans="2:21" x14ac:dyDescent="0.3">
      <c r="B66" s="95" t="s">
        <v>16</v>
      </c>
      <c r="C66" s="95"/>
      <c r="D66" s="95"/>
      <c r="E66" s="17">
        <v>0.3</v>
      </c>
      <c r="F66" s="17">
        <v>0.65</v>
      </c>
      <c r="G66" s="17">
        <v>0.05</v>
      </c>
      <c r="I66" s="99" t="s">
        <v>26</v>
      </c>
      <c r="J66" s="99"/>
      <c r="K66" s="99"/>
      <c r="L66" s="99"/>
      <c r="M66" s="99"/>
      <c r="N66" s="48"/>
      <c r="P66" s="52" t="s">
        <v>22</v>
      </c>
      <c r="Q66" s="51" t="s">
        <v>23</v>
      </c>
      <c r="R66" s="53" t="s">
        <v>24</v>
      </c>
    </row>
    <row r="67" spans="2:21" ht="16.2" thickBot="1" x14ac:dyDescent="0.35">
      <c r="B67" s="67" t="s">
        <v>2</v>
      </c>
      <c r="C67" s="67" t="s">
        <v>3</v>
      </c>
      <c r="D67" s="67" t="s">
        <v>21</v>
      </c>
      <c r="E67" s="67" t="s">
        <v>22</v>
      </c>
      <c r="F67" s="67" t="s">
        <v>23</v>
      </c>
      <c r="G67" s="67" t="s">
        <v>24</v>
      </c>
      <c r="I67" s="49" t="s">
        <v>2</v>
      </c>
      <c r="J67" s="49" t="s">
        <v>27</v>
      </c>
      <c r="K67" s="49" t="s">
        <v>22</v>
      </c>
      <c r="L67" s="50" t="s">
        <v>23</v>
      </c>
      <c r="M67" s="49" t="s">
        <v>24</v>
      </c>
      <c r="N67" s="49" t="s">
        <v>21</v>
      </c>
      <c r="O67" s="25"/>
      <c r="P67" s="42">
        <f>+P60</f>
        <v>4</v>
      </c>
      <c r="Q67" s="42">
        <f>+Q60</f>
        <v>314.5</v>
      </c>
      <c r="R67" s="54">
        <f>+R60</f>
        <v>6.5</v>
      </c>
    </row>
    <row r="68" spans="2:21" ht="16.2" thickBot="1" x14ac:dyDescent="0.35">
      <c r="B68" s="61">
        <f>+B51+7</f>
        <v>46682</v>
      </c>
      <c r="C68" s="62" t="s">
        <v>20</v>
      </c>
      <c r="D68" s="63">
        <v>30</v>
      </c>
      <c r="E68" s="24">
        <f>D68*$E$14</f>
        <v>9</v>
      </c>
      <c r="F68" s="68">
        <f>+D68*$F$14</f>
        <v>19.5</v>
      </c>
      <c r="G68" s="69">
        <f>D68*$G$14</f>
        <v>1.5</v>
      </c>
      <c r="I68" s="61">
        <v>46690</v>
      </c>
      <c r="J68" s="62" t="s">
        <v>61</v>
      </c>
      <c r="K68" s="24"/>
      <c r="L68" s="68">
        <v>0</v>
      </c>
      <c r="M68" s="69">
        <v>9</v>
      </c>
      <c r="N68" s="18">
        <f>SUM(K68:M68)</f>
        <v>9</v>
      </c>
      <c r="O68" s="26"/>
      <c r="P68" s="43"/>
      <c r="Q68" s="44"/>
      <c r="R68" s="45"/>
    </row>
    <row r="69" spans="2:21" x14ac:dyDescent="0.3">
      <c r="B69" s="61">
        <f t="shared" ref="B69:B72" si="16">+B52+7</f>
        <v>46682</v>
      </c>
      <c r="C69" s="62" t="s">
        <v>15</v>
      </c>
      <c r="D69" s="63">
        <v>0</v>
      </c>
      <c r="E69" s="70">
        <f t="shared" ref="E69:E71" si="17">D69*$E$14</f>
        <v>0</v>
      </c>
      <c r="F69" s="71">
        <f t="shared" ref="F69:F71" si="18">+D69*$F$14</f>
        <v>0</v>
      </c>
      <c r="G69" s="70">
        <f t="shared" ref="G69:G71" si="19">D69*$G$14</f>
        <v>0</v>
      </c>
      <c r="I69" s="61">
        <v>46682</v>
      </c>
      <c r="J69" s="62" t="s">
        <v>62</v>
      </c>
      <c r="K69" s="70">
        <v>0</v>
      </c>
      <c r="L69" s="71">
        <v>50</v>
      </c>
      <c r="M69" s="70"/>
      <c r="N69" s="18">
        <f t="shared" ref="N69:N76" si="20">SUM(K69:M69)</f>
        <v>50</v>
      </c>
      <c r="O69" s="10"/>
      <c r="P69" s="96" t="s">
        <v>59</v>
      </c>
      <c r="Q69" s="97"/>
      <c r="R69" s="98"/>
    </row>
    <row r="70" spans="2:21" x14ac:dyDescent="0.3">
      <c r="B70" s="61">
        <f t="shared" si="16"/>
        <v>46693</v>
      </c>
      <c r="C70" s="62" t="s">
        <v>17</v>
      </c>
      <c r="D70" s="63">
        <v>0</v>
      </c>
      <c r="E70" s="70">
        <f t="shared" si="17"/>
        <v>0</v>
      </c>
      <c r="F70" s="71">
        <f t="shared" si="18"/>
        <v>0</v>
      </c>
      <c r="G70" s="70">
        <f t="shared" si="19"/>
        <v>0</v>
      </c>
      <c r="I70" s="61">
        <v>46691</v>
      </c>
      <c r="J70" s="66" t="s">
        <v>63</v>
      </c>
      <c r="K70" s="70">
        <v>20</v>
      </c>
      <c r="L70" s="71">
        <v>30</v>
      </c>
      <c r="M70" s="70"/>
      <c r="N70" s="18">
        <f t="shared" si="20"/>
        <v>50</v>
      </c>
      <c r="O70" s="10"/>
      <c r="P70" s="34" t="s">
        <v>22</v>
      </c>
      <c r="Q70" s="33" t="s">
        <v>23</v>
      </c>
      <c r="R70" s="35" t="s">
        <v>24</v>
      </c>
    </row>
    <row r="71" spans="2:21" x14ac:dyDescent="0.3">
      <c r="B71" s="61">
        <f t="shared" si="16"/>
        <v>46696</v>
      </c>
      <c r="C71" s="62" t="s">
        <v>47</v>
      </c>
      <c r="D71" s="63">
        <v>0</v>
      </c>
      <c r="E71" s="70">
        <f t="shared" si="17"/>
        <v>0</v>
      </c>
      <c r="F71" s="71">
        <f t="shared" si="18"/>
        <v>0</v>
      </c>
      <c r="G71" s="70">
        <f t="shared" si="19"/>
        <v>0</v>
      </c>
      <c r="I71" s="61"/>
      <c r="J71" s="66"/>
      <c r="K71" s="70"/>
      <c r="L71" s="71"/>
      <c r="M71" s="70"/>
      <c r="N71" s="19">
        <f t="shared" si="20"/>
        <v>0</v>
      </c>
      <c r="O71" s="10"/>
      <c r="P71" s="36">
        <f>+E77</f>
        <v>16.5</v>
      </c>
      <c r="Q71" s="36">
        <f>+F77</f>
        <v>35.75</v>
      </c>
      <c r="R71" s="72">
        <f>+G77</f>
        <v>2.75</v>
      </c>
    </row>
    <row r="72" spans="2:21" x14ac:dyDescent="0.3">
      <c r="B72" s="61">
        <f t="shared" si="16"/>
        <v>46711</v>
      </c>
      <c r="C72" s="62" t="s">
        <v>25</v>
      </c>
      <c r="D72" s="63">
        <v>25</v>
      </c>
      <c r="E72" s="70">
        <f>D72*$E$14</f>
        <v>7.5</v>
      </c>
      <c r="F72" s="71">
        <f>+D72*$F$14</f>
        <v>16.25</v>
      </c>
      <c r="G72" s="70">
        <f>D72*$G$14</f>
        <v>1.25</v>
      </c>
      <c r="I72" s="61"/>
      <c r="J72" s="66"/>
      <c r="K72" s="70"/>
      <c r="L72" s="71"/>
      <c r="M72" s="70"/>
      <c r="N72" s="19">
        <f t="shared" si="20"/>
        <v>0</v>
      </c>
      <c r="O72" s="10"/>
      <c r="P72" s="43"/>
      <c r="Q72" s="44"/>
      <c r="R72" s="45"/>
    </row>
    <row r="73" spans="2:21" x14ac:dyDescent="0.3">
      <c r="B73" s="61"/>
      <c r="C73" s="62"/>
      <c r="D73" s="63">
        <v>0</v>
      </c>
      <c r="E73" s="70">
        <f>D73*$E$14</f>
        <v>0</v>
      </c>
      <c r="F73" s="71">
        <f>+D73*$F$14</f>
        <v>0</v>
      </c>
      <c r="G73" s="70">
        <f>D73*$G$14</f>
        <v>0</v>
      </c>
      <c r="I73" s="61"/>
      <c r="J73" s="66"/>
      <c r="K73" s="70"/>
      <c r="L73" s="71"/>
      <c r="M73" s="70"/>
      <c r="N73" s="19">
        <f t="shared" si="20"/>
        <v>0</v>
      </c>
      <c r="O73" s="10"/>
      <c r="P73" s="86" t="s">
        <v>60</v>
      </c>
      <c r="Q73" s="87"/>
      <c r="R73" s="88"/>
    </row>
    <row r="74" spans="2:21" x14ac:dyDescent="0.3">
      <c r="B74" s="61"/>
      <c r="C74" s="62"/>
      <c r="D74" s="63">
        <v>0</v>
      </c>
      <c r="E74" s="70">
        <f>D74*$E$14</f>
        <v>0</v>
      </c>
      <c r="F74" s="71">
        <f>+D74*$F$14</f>
        <v>0</v>
      </c>
      <c r="G74" s="70">
        <f>D74*$G$14</f>
        <v>0</v>
      </c>
      <c r="H74" s="8"/>
      <c r="I74" s="61"/>
      <c r="J74" s="66"/>
      <c r="K74" s="70"/>
      <c r="L74" s="71"/>
      <c r="M74" s="70"/>
      <c r="N74" s="19">
        <f t="shared" si="20"/>
        <v>0</v>
      </c>
      <c r="O74" s="10"/>
      <c r="P74" s="38" t="s">
        <v>22</v>
      </c>
      <c r="Q74" s="30" t="s">
        <v>23</v>
      </c>
      <c r="R74" s="39" t="s">
        <v>24</v>
      </c>
    </row>
    <row r="75" spans="2:21" ht="16.2" thickBot="1" x14ac:dyDescent="0.35">
      <c r="B75" s="61"/>
      <c r="C75" s="62"/>
      <c r="D75" s="63">
        <v>0</v>
      </c>
      <c r="E75" s="70">
        <f>D75*$E$14</f>
        <v>0</v>
      </c>
      <c r="F75" s="71">
        <f>+D75*$F$14</f>
        <v>0</v>
      </c>
      <c r="G75" s="70">
        <f>D75*$G$14</f>
        <v>0</v>
      </c>
      <c r="H75" s="8"/>
      <c r="I75" s="61"/>
      <c r="J75" s="66"/>
      <c r="K75" s="70"/>
      <c r="L75" s="71"/>
      <c r="M75" s="70"/>
      <c r="N75" s="19">
        <f t="shared" si="20"/>
        <v>0</v>
      </c>
      <c r="O75" s="10"/>
      <c r="P75" s="40">
        <f>+K77</f>
        <v>20</v>
      </c>
      <c r="Q75" s="40">
        <f>+L77</f>
        <v>80</v>
      </c>
      <c r="R75" s="73">
        <f>+M77</f>
        <v>9</v>
      </c>
    </row>
    <row r="76" spans="2:21" x14ac:dyDescent="0.3">
      <c r="B76" s="61"/>
      <c r="C76" s="62"/>
      <c r="D76" s="63">
        <v>0</v>
      </c>
      <c r="E76" s="70">
        <f>D76*$E$14</f>
        <v>0</v>
      </c>
      <c r="F76" s="71">
        <f>+D76*$F$14</f>
        <v>0</v>
      </c>
      <c r="G76" s="70">
        <f>D76*$G$14</f>
        <v>0</v>
      </c>
      <c r="H76" s="8"/>
      <c r="I76" s="61"/>
      <c r="J76" s="66"/>
      <c r="K76" s="70"/>
      <c r="L76" s="71"/>
      <c r="M76" s="70"/>
      <c r="N76" s="19">
        <f t="shared" si="20"/>
        <v>0</v>
      </c>
      <c r="O76" s="10"/>
      <c r="P76" s="89" t="s">
        <v>64</v>
      </c>
      <c r="Q76" s="90"/>
      <c r="R76" s="91"/>
    </row>
    <row r="77" spans="2:21" s="8" customFormat="1" ht="16.2" thickBot="1" x14ac:dyDescent="0.35">
      <c r="B77" s="14" t="s">
        <v>56</v>
      </c>
      <c r="C77" s="14"/>
      <c r="D77" s="13">
        <f>SUM(D68:D76)</f>
        <v>55</v>
      </c>
      <c r="E77" s="46">
        <f>SUM(E68:E76)</f>
        <v>16.5</v>
      </c>
      <c r="F77" s="46">
        <f>SUM(F68:F76)</f>
        <v>35.75</v>
      </c>
      <c r="G77" s="46">
        <f>SUM(G68:G76)</f>
        <v>2.75</v>
      </c>
      <c r="I77" s="14" t="s">
        <v>57</v>
      </c>
      <c r="J77" s="14"/>
      <c r="K77" s="13">
        <f>SUM(K68:K76)</f>
        <v>20</v>
      </c>
      <c r="L77" s="13">
        <f>SUM(L68:L76)</f>
        <v>80</v>
      </c>
      <c r="M77" s="13">
        <f>SUM(M68:M76)</f>
        <v>9</v>
      </c>
      <c r="N77" s="13">
        <f>SUM(N68:N76)</f>
        <v>109</v>
      </c>
      <c r="O77" s="27"/>
      <c r="P77" s="83">
        <f>+P67+P71-P75</f>
        <v>0.5</v>
      </c>
      <c r="Q77" s="42">
        <f>+Q67+Q71-Q75</f>
        <v>270.25</v>
      </c>
      <c r="R77" s="84">
        <f>+R67+R71-R75</f>
        <v>0.25</v>
      </c>
      <c r="S77" s="10"/>
      <c r="T77" s="10"/>
      <c r="U77" s="10"/>
    </row>
    <row r="78" spans="2:21" ht="16.2" thickTop="1" x14ac:dyDescent="0.3"/>
  </sheetData>
  <mergeCells count="27">
    <mergeCell ref="P69:R69"/>
    <mergeCell ref="P73:R73"/>
    <mergeCell ref="P76:R76"/>
    <mergeCell ref="C5:F5"/>
    <mergeCell ref="I14:N14"/>
    <mergeCell ref="I32:N32"/>
    <mergeCell ref="I49:N49"/>
    <mergeCell ref="J5:M5"/>
    <mergeCell ref="P5:S5"/>
    <mergeCell ref="P56:R56"/>
    <mergeCell ref="P59:R59"/>
    <mergeCell ref="P65:R65"/>
    <mergeCell ref="B66:D66"/>
    <mergeCell ref="I66:M66"/>
    <mergeCell ref="P42:R42"/>
    <mergeCell ref="P48:R48"/>
    <mergeCell ref="B49:D49"/>
    <mergeCell ref="P52:R52"/>
    <mergeCell ref="P35:R35"/>
    <mergeCell ref="P39:R39"/>
    <mergeCell ref="P24:R24"/>
    <mergeCell ref="P20:R20"/>
    <mergeCell ref="P14:R14"/>
    <mergeCell ref="P16:R16"/>
    <mergeCell ref="B14:D14"/>
    <mergeCell ref="B32:D32"/>
    <mergeCell ref="P31:R31"/>
  </mergeCells>
  <conditionalFormatting sqref="F48:H48">
    <cfRule type="cellIs" dxfId="7" priority="6" operator="lessThan">
      <formula>0</formula>
    </cfRule>
  </conditionalFormatting>
  <conditionalFormatting sqref="F65:H65">
    <cfRule type="cellIs" dxfId="6" priority="4" operator="lessThan">
      <formula>0</formula>
    </cfRule>
  </conditionalFormatting>
  <conditionalFormatting sqref="K25:R25 F31:H31 K43:R43">
    <cfRule type="cellIs" dxfId="5" priority="11" operator="lessThan">
      <formula>0</formula>
    </cfRule>
  </conditionalFormatting>
  <conditionalFormatting sqref="K60:R60">
    <cfRule type="cellIs" dxfId="4" priority="2" operator="lessThan">
      <formula>0</formula>
    </cfRule>
  </conditionalFormatting>
  <conditionalFormatting sqref="K77:R77">
    <cfRule type="cellIs" dxfId="3" priority="1" operator="lessThan">
      <formula>0</formula>
    </cfRule>
  </conditionalFormatting>
  <conditionalFormatting sqref="P33:R33">
    <cfRule type="cellIs" dxfId="2" priority="7" operator="lessThan">
      <formula>0</formula>
    </cfRule>
  </conditionalFormatting>
  <conditionalFormatting sqref="P50:R50">
    <cfRule type="cellIs" dxfId="1" priority="5" operator="lessThan">
      <formula>0</formula>
    </cfRule>
  </conditionalFormatting>
  <conditionalFormatting sqref="P67:R67">
    <cfRule type="cellIs" dxfId="0" priority="3" operator="lessThan">
      <formula>0</formula>
    </cfRule>
  </conditionalFormatting>
  <pageMargins left="0.2" right="0.2" top="0.25" bottom="0.25" header="0.3" footer="0.3"/>
  <pageSetup scale="60" fitToHeight="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3B48-811A-43EA-9F56-3F98E366A8EA}">
  <dimension ref="C4:C14"/>
  <sheetViews>
    <sheetView topLeftCell="A2" workbookViewId="0">
      <selection activeCell="C5" sqref="C5:C14"/>
    </sheetView>
  </sheetViews>
  <sheetFormatPr defaultRowHeight="13.2" x14ac:dyDescent="0.25"/>
  <cols>
    <col min="3" max="3" width="14" bestFit="1" customWidth="1"/>
  </cols>
  <sheetData>
    <row r="4" spans="3:3" ht="15.6" x14ac:dyDescent="0.3">
      <c r="C4" s="1" t="s">
        <v>4</v>
      </c>
    </row>
    <row r="5" spans="3:3" ht="15.6" x14ac:dyDescent="0.3">
      <c r="C5" s="2" t="s">
        <v>9</v>
      </c>
    </row>
    <row r="6" spans="3:3" ht="15.6" x14ac:dyDescent="0.3">
      <c r="C6" s="2" t="s">
        <v>7</v>
      </c>
    </row>
    <row r="7" spans="3:3" ht="15.6" x14ac:dyDescent="0.3">
      <c r="C7" s="2" t="s">
        <v>1</v>
      </c>
    </row>
    <row r="8" spans="3:3" ht="15.6" x14ac:dyDescent="0.3">
      <c r="C8" s="2" t="s">
        <v>8</v>
      </c>
    </row>
    <row r="9" spans="3:3" ht="15.6" x14ac:dyDescent="0.3">
      <c r="C9" s="2" t="s">
        <v>0</v>
      </c>
    </row>
    <row r="10" spans="3:3" ht="15.6" x14ac:dyDescent="0.3">
      <c r="C10" s="2" t="s">
        <v>12</v>
      </c>
    </row>
    <row r="11" spans="3:3" ht="15.6" x14ac:dyDescent="0.3">
      <c r="C11" s="2" t="s">
        <v>6</v>
      </c>
    </row>
    <row r="12" spans="3:3" ht="15.6" x14ac:dyDescent="0.3">
      <c r="C12" s="2" t="s">
        <v>10</v>
      </c>
    </row>
    <row r="13" spans="3:3" ht="15.6" x14ac:dyDescent="0.3">
      <c r="C13" s="2" t="s">
        <v>5</v>
      </c>
    </row>
    <row r="14" spans="3:3" ht="15.6" x14ac:dyDescent="0.3">
      <c r="C14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Earning Tracker</vt:lpstr>
      <vt:lpstr>Sheet2</vt:lpstr>
      <vt:lpstr>'Earning Tracker'!Print_Area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Merto</dc:creator>
  <cp:lastModifiedBy>Taha Riaz</cp:lastModifiedBy>
  <cp:lastPrinted>2026-09-05T20:28:18Z</cp:lastPrinted>
  <dcterms:created xsi:type="dcterms:W3CDTF">2026-08-17T01:46:00Z</dcterms:created>
  <dcterms:modified xsi:type="dcterms:W3CDTF">2026-09-06T02:55:41Z</dcterms:modified>
</cp:coreProperties>
</file>